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indiana-my.sharepoint.com/personal/clively_iu_edu/Documents/TEACHING/Evolution L567/L567 2021/10. bet-hedging web resources/"/>
    </mc:Choice>
  </mc:AlternateContent>
  <xr:revisionPtr revIDLastSave="100" documentId="8_{8BB5CAED-D030-A64D-8F4B-805824EB9373}" xr6:coauthVersionLast="47" xr6:coauthVersionMax="47" xr10:uidLastSave="{B57F6EC2-62B4-3D4C-A26E-D075044ADD41}"/>
  <bookViews>
    <workbookView xWindow="-1500" yWindow="-21100" windowWidth="30180" windowHeight="20400" xr2:uid="{00000000-000D-0000-FFFF-FFFF00000000}"/>
  </bookViews>
  <sheets>
    <sheet name="input &amp; output" sheetId="2" r:id="rId1"/>
    <sheet name="simulation" sheetId="1" r:id="rId2"/>
    <sheet name="mean var calcs" sheetId="3" r:id="rId3"/>
  </sheets>
  <definedNames>
    <definedName name="K">simulation!$B$1</definedName>
    <definedName name="Prob_bad_year">'input &amp; output'!$B$10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9" i="2" l="1"/>
  <c r="A32" i="2"/>
  <c r="O9" i="1"/>
  <c r="N9" i="1"/>
  <c r="F11" i="1"/>
  <c r="D5" i="3"/>
  <c r="F5" i="3" s="1"/>
  <c r="D4" i="3"/>
  <c r="F4" i="3" s="1"/>
  <c r="C5" i="3"/>
  <c r="E5" i="3" s="1"/>
  <c r="C4" i="3"/>
  <c r="E4" i="3" s="1"/>
  <c r="J9" i="1"/>
  <c r="I9" i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M105" i="1" s="1"/>
  <c r="L106" i="1"/>
  <c r="M106" i="1" s="1"/>
  <c r="L107" i="1"/>
  <c r="M107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126" i="1"/>
  <c r="M126" i="1" s="1"/>
  <c r="L127" i="1"/>
  <c r="M127" i="1" s="1"/>
  <c r="L128" i="1"/>
  <c r="M128" i="1" s="1"/>
  <c r="L129" i="1"/>
  <c r="M129" i="1" s="1"/>
  <c r="L130" i="1"/>
  <c r="M130" i="1" s="1"/>
  <c r="L131" i="1"/>
  <c r="M131" i="1" s="1"/>
  <c r="L132" i="1"/>
  <c r="M132" i="1" s="1"/>
  <c r="L133" i="1"/>
  <c r="M133" i="1" s="1"/>
  <c r="L134" i="1"/>
  <c r="M134" i="1" s="1"/>
  <c r="L135" i="1"/>
  <c r="M135" i="1" s="1"/>
  <c r="L136" i="1"/>
  <c r="M136" i="1" s="1"/>
  <c r="L137" i="1"/>
  <c r="M137" i="1" s="1"/>
  <c r="L138" i="1"/>
  <c r="M138" i="1" s="1"/>
  <c r="L139" i="1"/>
  <c r="M139" i="1" s="1"/>
  <c r="L140" i="1"/>
  <c r="M140" i="1" s="1"/>
  <c r="L141" i="1"/>
  <c r="M141" i="1" s="1"/>
  <c r="L142" i="1"/>
  <c r="M142" i="1" s="1"/>
  <c r="L143" i="1"/>
  <c r="M143" i="1" s="1"/>
  <c r="L144" i="1"/>
  <c r="M144" i="1" s="1"/>
  <c r="L145" i="1"/>
  <c r="M145" i="1" s="1"/>
  <c r="L146" i="1"/>
  <c r="M146" i="1" s="1"/>
  <c r="L147" i="1"/>
  <c r="M147" i="1" s="1"/>
  <c r="L148" i="1"/>
  <c r="M148" i="1" s="1"/>
  <c r="L149" i="1"/>
  <c r="M149" i="1" s="1"/>
  <c r="L150" i="1"/>
  <c r="M150" i="1" s="1"/>
  <c r="L151" i="1"/>
  <c r="M151" i="1" s="1"/>
  <c r="L152" i="1"/>
  <c r="M152" i="1" s="1"/>
  <c r="L153" i="1"/>
  <c r="M153" i="1" s="1"/>
  <c r="L154" i="1"/>
  <c r="M154" i="1" s="1"/>
  <c r="L155" i="1"/>
  <c r="M155" i="1" s="1"/>
  <c r="L156" i="1"/>
  <c r="M156" i="1" s="1"/>
  <c r="L157" i="1"/>
  <c r="M157" i="1" s="1"/>
  <c r="L158" i="1"/>
  <c r="M158" i="1" s="1"/>
  <c r="L159" i="1"/>
  <c r="M159" i="1" s="1"/>
  <c r="L160" i="1"/>
  <c r="M160" i="1" s="1"/>
  <c r="L161" i="1"/>
  <c r="M161" i="1" s="1"/>
  <c r="L162" i="1"/>
  <c r="M162" i="1" s="1"/>
  <c r="L163" i="1"/>
  <c r="M163" i="1" s="1"/>
  <c r="L164" i="1"/>
  <c r="M164" i="1" s="1"/>
  <c r="L165" i="1"/>
  <c r="M165" i="1" s="1"/>
  <c r="L166" i="1"/>
  <c r="M166" i="1" s="1"/>
  <c r="L167" i="1"/>
  <c r="M167" i="1" s="1"/>
  <c r="L168" i="1"/>
  <c r="M168" i="1" s="1"/>
  <c r="L169" i="1"/>
  <c r="M169" i="1" s="1"/>
  <c r="L170" i="1"/>
  <c r="M170" i="1" s="1"/>
  <c r="L171" i="1"/>
  <c r="M171" i="1" s="1"/>
  <c r="L172" i="1"/>
  <c r="M172" i="1" s="1"/>
  <c r="L173" i="1"/>
  <c r="M173" i="1" s="1"/>
  <c r="L174" i="1"/>
  <c r="M174" i="1" s="1"/>
  <c r="L175" i="1"/>
  <c r="M175" i="1" s="1"/>
  <c r="L176" i="1"/>
  <c r="M176" i="1" s="1"/>
  <c r="L177" i="1"/>
  <c r="M177" i="1" s="1"/>
  <c r="L178" i="1"/>
  <c r="M178" i="1" s="1"/>
  <c r="L179" i="1"/>
  <c r="M179" i="1" s="1"/>
  <c r="L180" i="1"/>
  <c r="M180" i="1" s="1"/>
  <c r="L181" i="1"/>
  <c r="M181" i="1" s="1"/>
  <c r="L182" i="1"/>
  <c r="M182" i="1" s="1"/>
  <c r="L183" i="1"/>
  <c r="M183" i="1" s="1"/>
  <c r="L184" i="1"/>
  <c r="M184" i="1" s="1"/>
  <c r="L185" i="1"/>
  <c r="M185" i="1" s="1"/>
  <c r="L186" i="1"/>
  <c r="M186" i="1" s="1"/>
  <c r="L187" i="1"/>
  <c r="M187" i="1" s="1"/>
  <c r="L188" i="1"/>
  <c r="M188" i="1" s="1"/>
  <c r="L189" i="1"/>
  <c r="M189" i="1" s="1"/>
  <c r="L190" i="1"/>
  <c r="M190" i="1" s="1"/>
  <c r="L191" i="1"/>
  <c r="M191" i="1" s="1"/>
  <c r="L192" i="1"/>
  <c r="M192" i="1" s="1"/>
  <c r="L193" i="1"/>
  <c r="M193" i="1" s="1"/>
  <c r="L194" i="1"/>
  <c r="M194" i="1" s="1"/>
  <c r="L195" i="1"/>
  <c r="M195" i="1" s="1"/>
  <c r="L196" i="1"/>
  <c r="M196" i="1" s="1"/>
  <c r="L197" i="1"/>
  <c r="M197" i="1" s="1"/>
  <c r="L198" i="1"/>
  <c r="M198" i="1" s="1"/>
  <c r="L199" i="1"/>
  <c r="M199" i="1" s="1"/>
  <c r="L200" i="1"/>
  <c r="M200" i="1" s="1"/>
  <c r="L201" i="1"/>
  <c r="M201" i="1" s="1"/>
  <c r="L202" i="1"/>
  <c r="M202" i="1" s="1"/>
  <c r="L203" i="1"/>
  <c r="M203" i="1" s="1"/>
  <c r="L204" i="1"/>
  <c r="M204" i="1" s="1"/>
  <c r="L205" i="1"/>
  <c r="M205" i="1" s="1"/>
  <c r="L206" i="1"/>
  <c r="M206" i="1" s="1"/>
  <c r="L207" i="1"/>
  <c r="M207" i="1" s="1"/>
  <c r="L208" i="1"/>
  <c r="M208" i="1" s="1"/>
  <c r="L209" i="1"/>
  <c r="M209" i="1" s="1"/>
  <c r="L210" i="1"/>
  <c r="M210" i="1" s="1"/>
  <c r="L211" i="1"/>
  <c r="M211" i="1" s="1"/>
  <c r="L212" i="1"/>
  <c r="M212" i="1" s="1"/>
  <c r="L213" i="1"/>
  <c r="M213" i="1" s="1"/>
  <c r="L214" i="1"/>
  <c r="M214" i="1" s="1"/>
  <c r="L215" i="1"/>
  <c r="M215" i="1" s="1"/>
  <c r="L216" i="1"/>
  <c r="M216" i="1" s="1"/>
  <c r="L217" i="1"/>
  <c r="M217" i="1" s="1"/>
  <c r="L218" i="1"/>
  <c r="M218" i="1" s="1"/>
  <c r="L219" i="1"/>
  <c r="M219" i="1" s="1"/>
  <c r="L220" i="1"/>
  <c r="M220" i="1" s="1"/>
  <c r="L221" i="1"/>
  <c r="M221" i="1" s="1"/>
  <c r="L222" i="1"/>
  <c r="M222" i="1" s="1"/>
  <c r="L223" i="1"/>
  <c r="M223" i="1" s="1"/>
  <c r="G11" i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H11" i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F12" i="1"/>
  <c r="F13" i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E11" i="1"/>
  <c r="E12" i="1" s="1"/>
  <c r="E13" i="1" s="1"/>
  <c r="E14" i="1" s="1"/>
  <c r="E15" i="1" s="1"/>
  <c r="E16" i="1" s="1"/>
  <c r="E17" i="1" s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H49" i="1" l="1"/>
  <c r="H50" i="1" s="1"/>
  <c r="H51" i="1" s="1"/>
  <c r="H52" i="1" s="1"/>
  <c r="H53" i="1" s="1"/>
  <c r="H54" i="1" s="1"/>
  <c r="H55" i="1" s="1"/>
  <c r="H56" i="1" s="1"/>
  <c r="H57" i="1" s="1"/>
  <c r="H58" i="1" s="1"/>
  <c r="G32" i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O31" i="1"/>
  <c r="O53" i="1"/>
  <c r="O37" i="1"/>
  <c r="O29" i="1"/>
  <c r="O35" i="1"/>
  <c r="O30" i="1"/>
  <c r="O41" i="1"/>
  <c r="J5" i="3"/>
  <c r="I5" i="3"/>
  <c r="H5" i="3"/>
  <c r="O27" i="1"/>
  <c r="O40" i="1"/>
  <c r="O13" i="1"/>
  <c r="O20" i="1"/>
  <c r="O51" i="1"/>
  <c r="O49" i="1"/>
  <c r="O17" i="1"/>
  <c r="O24" i="1"/>
  <c r="O16" i="1"/>
  <c r="O47" i="1"/>
  <c r="O21" i="1"/>
  <c r="E18" i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N17" i="1"/>
  <c r="O11" i="1"/>
  <c r="R11" i="1" s="1"/>
  <c r="U11" i="1" s="1"/>
  <c r="X11" i="1" s="1"/>
  <c r="D12" i="1" s="1"/>
  <c r="J4" i="3"/>
  <c r="I4" i="3"/>
  <c r="H4" i="3"/>
  <c r="N18" i="1"/>
  <c r="N21" i="1"/>
  <c r="N13" i="1"/>
  <c r="N23" i="1"/>
  <c r="N28" i="1"/>
  <c r="N12" i="1"/>
  <c r="N30" i="1"/>
  <c r="O28" i="1"/>
  <c r="O44" i="1"/>
  <c r="O12" i="1"/>
  <c r="O23" i="1"/>
  <c r="O39" i="1"/>
  <c r="O46" i="1"/>
  <c r="O54" i="1"/>
  <c r="O38" i="1"/>
  <c r="O43" i="1"/>
  <c r="O34" i="1"/>
  <c r="O26" i="1"/>
  <c r="O33" i="1"/>
  <c r="O50" i="1"/>
  <c r="N24" i="1"/>
  <c r="O18" i="1"/>
  <c r="N16" i="1"/>
  <c r="O19" i="1"/>
  <c r="N11" i="1"/>
  <c r="M225" i="1"/>
  <c r="L6" i="2" s="1"/>
  <c r="O42" i="1"/>
  <c r="O25" i="1"/>
  <c r="O32" i="1"/>
  <c r="N15" i="1"/>
  <c r="O15" i="1"/>
  <c r="O22" i="1"/>
  <c r="N14" i="1"/>
  <c r="O14" i="1"/>
  <c r="O52" i="1" l="1"/>
  <c r="O55" i="1"/>
  <c r="O60" i="1"/>
  <c r="O48" i="1"/>
  <c r="K5" i="3"/>
  <c r="N29" i="1"/>
  <c r="N25" i="1"/>
  <c r="O56" i="1"/>
  <c r="N22" i="1"/>
  <c r="N27" i="1"/>
  <c r="O57" i="1"/>
  <c r="O36" i="1"/>
  <c r="O45" i="1"/>
  <c r="O58" i="1"/>
  <c r="H59" i="1"/>
  <c r="G71" i="1"/>
  <c r="N19" i="1"/>
  <c r="N26" i="1"/>
  <c r="E32" i="1"/>
  <c r="E33" i="1" s="1"/>
  <c r="E34" i="1" s="1"/>
  <c r="E35" i="1" s="1"/>
  <c r="E36" i="1" s="1"/>
  <c r="E37" i="1" s="1"/>
  <c r="N31" i="1"/>
  <c r="N20" i="1"/>
  <c r="N34" i="1"/>
  <c r="N32" i="1"/>
  <c r="K4" i="3"/>
  <c r="Q11" i="1"/>
  <c r="T11" i="1" s="1"/>
  <c r="W11" i="1" s="1"/>
  <c r="C12" i="1" s="1"/>
  <c r="N33" i="1" l="1"/>
  <c r="N36" i="1"/>
  <c r="N35" i="1"/>
  <c r="H60" i="1"/>
  <c r="H61" i="1" s="1"/>
  <c r="O59" i="1"/>
  <c r="G72" i="1"/>
  <c r="G73" i="1" s="1"/>
  <c r="E38" i="1"/>
  <c r="N37" i="1"/>
  <c r="Q12" i="1"/>
  <c r="T12" i="1" s="1"/>
  <c r="W12" i="1" s="1"/>
  <c r="C13" i="1" s="1"/>
  <c r="R12" i="1"/>
  <c r="U12" i="1" s="1"/>
  <c r="X12" i="1" s="1"/>
  <c r="D13" i="1" s="1"/>
  <c r="E39" i="1" l="1"/>
  <c r="E40" i="1" s="1"/>
  <c r="E41" i="1" s="1"/>
  <c r="N38" i="1"/>
  <c r="H62" i="1"/>
  <c r="O61" i="1"/>
  <c r="G74" i="1"/>
  <c r="N39" i="1"/>
  <c r="N40" i="1"/>
  <c r="Q13" i="1"/>
  <c r="T13" i="1" s="1"/>
  <c r="W13" i="1" s="1"/>
  <c r="C14" i="1" s="1"/>
  <c r="R13" i="1"/>
  <c r="U13" i="1" s="1"/>
  <c r="X13" i="1" s="1"/>
  <c r="D14" i="1" s="1"/>
  <c r="G75" i="1" l="1"/>
  <c r="G76" i="1" s="1"/>
  <c r="H63" i="1"/>
  <c r="O62" i="1"/>
  <c r="E42" i="1"/>
  <c r="N41" i="1"/>
  <c r="R14" i="1"/>
  <c r="U14" i="1" s="1"/>
  <c r="X14" i="1" s="1"/>
  <c r="D15" i="1" s="1"/>
  <c r="Q14" i="1"/>
  <c r="T14" i="1" s="1"/>
  <c r="W14" i="1" s="1"/>
  <c r="C15" i="1" s="1"/>
  <c r="H64" i="1" l="1"/>
  <c r="H65" i="1" s="1"/>
  <c r="O63" i="1"/>
  <c r="O64" i="1"/>
  <c r="O67" i="1"/>
  <c r="G77" i="1"/>
  <c r="E43" i="1"/>
  <c r="N42" i="1"/>
  <c r="R15" i="1"/>
  <c r="U15" i="1" s="1"/>
  <c r="X15" i="1" s="1"/>
  <c r="D16" i="1" s="1"/>
  <c r="Q15" i="1"/>
  <c r="T15" i="1" s="1"/>
  <c r="W15" i="1" s="1"/>
  <c r="C16" i="1" s="1"/>
  <c r="H66" i="1" l="1"/>
  <c r="O65" i="1"/>
  <c r="G78" i="1"/>
  <c r="E44" i="1"/>
  <c r="N43" i="1"/>
  <c r="N52" i="1"/>
  <c r="R16" i="1"/>
  <c r="U16" i="1" s="1"/>
  <c r="X16" i="1" s="1"/>
  <c r="D17" i="1" s="1"/>
  <c r="Q16" i="1"/>
  <c r="T16" i="1" s="1"/>
  <c r="W16" i="1" s="1"/>
  <c r="C17" i="1" s="1"/>
  <c r="H67" i="1" l="1"/>
  <c r="H68" i="1" s="1"/>
  <c r="O66" i="1"/>
  <c r="G79" i="1"/>
  <c r="E45" i="1"/>
  <c r="N45" i="1" s="1"/>
  <c r="N44" i="1"/>
  <c r="R17" i="1"/>
  <c r="U17" i="1" s="1"/>
  <c r="X17" i="1" s="1"/>
  <c r="D18" i="1" s="1"/>
  <c r="Q17" i="1"/>
  <c r="T17" i="1" s="1"/>
  <c r="W17" i="1" s="1"/>
  <c r="C18" i="1" s="1"/>
  <c r="H69" i="1" l="1"/>
  <c r="O68" i="1"/>
  <c r="G80" i="1"/>
  <c r="G81" i="1" s="1"/>
  <c r="E46" i="1"/>
  <c r="N55" i="1"/>
  <c r="Q18" i="1"/>
  <c r="T18" i="1" s="1"/>
  <c r="W18" i="1" s="1"/>
  <c r="C19" i="1" s="1"/>
  <c r="R18" i="1"/>
  <c r="U18" i="1" s="1"/>
  <c r="X18" i="1" s="1"/>
  <c r="D19" i="1" s="1"/>
  <c r="H70" i="1" l="1"/>
  <c r="O69" i="1"/>
  <c r="H71" i="1"/>
  <c r="O70" i="1"/>
  <c r="G82" i="1"/>
  <c r="G83" i="1"/>
  <c r="E47" i="1"/>
  <c r="N46" i="1"/>
  <c r="Q19" i="1"/>
  <c r="T19" i="1" s="1"/>
  <c r="W19" i="1" s="1"/>
  <c r="C20" i="1" s="1"/>
  <c r="R19" i="1"/>
  <c r="U19" i="1" s="1"/>
  <c r="X19" i="1" s="1"/>
  <c r="D20" i="1" s="1"/>
  <c r="H72" i="1" l="1"/>
  <c r="O71" i="1"/>
  <c r="O76" i="1"/>
  <c r="G84" i="1"/>
  <c r="G85" i="1" s="1"/>
  <c r="N47" i="1"/>
  <c r="E48" i="1"/>
  <c r="R20" i="1"/>
  <c r="U20" i="1" s="1"/>
  <c r="X20" i="1" s="1"/>
  <c r="D21" i="1" s="1"/>
  <c r="Q20" i="1"/>
  <c r="T20" i="1" s="1"/>
  <c r="W20" i="1" s="1"/>
  <c r="C21" i="1" s="1"/>
  <c r="E49" i="1" l="1"/>
  <c r="N48" i="1"/>
  <c r="E50" i="1"/>
  <c r="E51" i="1" s="1"/>
  <c r="N49" i="1"/>
  <c r="O72" i="1"/>
  <c r="H73" i="1"/>
  <c r="G86" i="1"/>
  <c r="N50" i="1"/>
  <c r="R21" i="1"/>
  <c r="U21" i="1" s="1"/>
  <c r="X21" i="1" s="1"/>
  <c r="D22" i="1" s="1"/>
  <c r="Q21" i="1"/>
  <c r="T21" i="1" s="1"/>
  <c r="W21" i="1" s="1"/>
  <c r="C22" i="1" s="1"/>
  <c r="H74" i="1" l="1"/>
  <c r="O73" i="1"/>
  <c r="O78" i="1"/>
  <c r="O79" i="1"/>
  <c r="G87" i="1"/>
  <c r="E52" i="1"/>
  <c r="E53" i="1" s="1"/>
  <c r="N51" i="1"/>
  <c r="N59" i="1"/>
  <c r="R22" i="1"/>
  <c r="U22" i="1" s="1"/>
  <c r="X22" i="1" s="1"/>
  <c r="D23" i="1" s="1"/>
  <c r="Q22" i="1"/>
  <c r="T22" i="1" s="1"/>
  <c r="W22" i="1" s="1"/>
  <c r="C23" i="1" s="1"/>
  <c r="H75" i="1" l="1"/>
  <c r="O74" i="1"/>
  <c r="G88" i="1"/>
  <c r="G89" i="1" s="1"/>
  <c r="G90" i="1"/>
  <c r="G91" i="1" s="1"/>
  <c r="N53" i="1"/>
  <c r="E54" i="1"/>
  <c r="R23" i="1"/>
  <c r="U23" i="1" s="1"/>
  <c r="X23" i="1" s="1"/>
  <c r="D24" i="1" s="1"/>
  <c r="Q23" i="1"/>
  <c r="T23" i="1" s="1"/>
  <c r="W23" i="1" s="1"/>
  <c r="C24" i="1" s="1"/>
  <c r="H76" i="1" l="1"/>
  <c r="H77" i="1" s="1"/>
  <c r="O75" i="1"/>
  <c r="O81" i="1"/>
  <c r="O82" i="1"/>
  <c r="G92" i="1"/>
  <c r="E55" i="1"/>
  <c r="E56" i="1" s="1"/>
  <c r="N54" i="1"/>
  <c r="Q24" i="1"/>
  <c r="T24" i="1" s="1"/>
  <c r="W24" i="1" s="1"/>
  <c r="C25" i="1" s="1"/>
  <c r="R24" i="1"/>
  <c r="U24" i="1" s="1"/>
  <c r="X24" i="1" s="1"/>
  <c r="D25" i="1" s="1"/>
  <c r="O77" i="1" l="1"/>
  <c r="H78" i="1"/>
  <c r="H79" i="1" s="1"/>
  <c r="H80" i="1" s="1"/>
  <c r="E57" i="1"/>
  <c r="N56" i="1"/>
  <c r="O83" i="1"/>
  <c r="G93" i="1"/>
  <c r="G94" i="1" s="1"/>
  <c r="E58" i="1"/>
  <c r="N57" i="1"/>
  <c r="Q25" i="1"/>
  <c r="T25" i="1" s="1"/>
  <c r="W25" i="1" s="1"/>
  <c r="C26" i="1" s="1"/>
  <c r="R25" i="1"/>
  <c r="U25" i="1" s="1"/>
  <c r="X25" i="1" s="1"/>
  <c r="D26" i="1" s="1"/>
  <c r="O80" i="1" l="1"/>
  <c r="H81" i="1"/>
  <c r="H82" i="1" s="1"/>
  <c r="H83" i="1" s="1"/>
  <c r="H84" i="1" s="1"/>
  <c r="G95" i="1"/>
  <c r="G96" i="1" s="1"/>
  <c r="G97" i="1" s="1"/>
  <c r="G98" i="1" s="1"/>
  <c r="H85" i="1"/>
  <c r="O84" i="1"/>
  <c r="H86" i="1"/>
  <c r="O85" i="1"/>
  <c r="E59" i="1"/>
  <c r="E60" i="1" s="1"/>
  <c r="N58" i="1"/>
  <c r="N65" i="1"/>
  <c r="Q26" i="1"/>
  <c r="T26" i="1" s="1"/>
  <c r="W26" i="1" s="1"/>
  <c r="C27" i="1" s="1"/>
  <c r="R26" i="1"/>
  <c r="U26" i="1" s="1"/>
  <c r="X26" i="1" s="1"/>
  <c r="D27" i="1" s="1"/>
  <c r="E61" i="1" l="1"/>
  <c r="N60" i="1"/>
  <c r="H87" i="1"/>
  <c r="O86" i="1"/>
  <c r="G99" i="1"/>
  <c r="G100" i="1" s="1"/>
  <c r="R27" i="1"/>
  <c r="U27" i="1" s="1"/>
  <c r="X27" i="1" s="1"/>
  <c r="D28" i="1" s="1"/>
  <c r="Q27" i="1"/>
  <c r="T27" i="1" s="1"/>
  <c r="W27" i="1" s="1"/>
  <c r="C28" i="1" s="1"/>
  <c r="H88" i="1" l="1"/>
  <c r="O87" i="1"/>
  <c r="E62" i="1"/>
  <c r="N61" i="1"/>
  <c r="O88" i="1"/>
  <c r="H89" i="1"/>
  <c r="G101" i="1"/>
  <c r="Q28" i="1"/>
  <c r="T28" i="1" s="1"/>
  <c r="W28" i="1" s="1"/>
  <c r="C29" i="1" s="1"/>
  <c r="R28" i="1"/>
  <c r="U28" i="1" s="1"/>
  <c r="X28" i="1" s="1"/>
  <c r="D29" i="1" s="1"/>
  <c r="E63" i="1" l="1"/>
  <c r="N62" i="1"/>
  <c r="E64" i="1"/>
  <c r="N63" i="1"/>
  <c r="H90" i="1"/>
  <c r="O89" i="1"/>
  <c r="G102" i="1"/>
  <c r="G103" i="1" s="1"/>
  <c r="R29" i="1"/>
  <c r="U29" i="1" s="1"/>
  <c r="X29" i="1" s="1"/>
  <c r="D30" i="1" s="1"/>
  <c r="Q29" i="1"/>
  <c r="T29" i="1" s="1"/>
  <c r="W29" i="1" s="1"/>
  <c r="C30" i="1" s="1"/>
  <c r="E65" i="1" l="1"/>
  <c r="E66" i="1" s="1"/>
  <c r="N64" i="1"/>
  <c r="H91" i="1"/>
  <c r="O90" i="1"/>
  <c r="G104" i="1"/>
  <c r="G105" i="1" s="1"/>
  <c r="G106" i="1" s="1"/>
  <c r="G107" i="1" s="1"/>
  <c r="Q30" i="1"/>
  <c r="T30" i="1" s="1"/>
  <c r="W30" i="1" s="1"/>
  <c r="C31" i="1" s="1"/>
  <c r="R30" i="1"/>
  <c r="U30" i="1" s="1"/>
  <c r="X30" i="1" s="1"/>
  <c r="D31" i="1" s="1"/>
  <c r="E67" i="1" l="1"/>
  <c r="N66" i="1"/>
  <c r="H92" i="1"/>
  <c r="O91" i="1"/>
  <c r="H93" i="1"/>
  <c r="O92" i="1"/>
  <c r="G108" i="1"/>
  <c r="N80" i="1"/>
  <c r="R31" i="1"/>
  <c r="U31" i="1" s="1"/>
  <c r="X31" i="1" s="1"/>
  <c r="D32" i="1" s="1"/>
  <c r="Q31" i="1"/>
  <c r="T31" i="1" s="1"/>
  <c r="W31" i="1" s="1"/>
  <c r="C32" i="1" s="1"/>
  <c r="E68" i="1" l="1"/>
  <c r="N67" i="1"/>
  <c r="G109" i="1"/>
  <c r="G110" i="1" s="1"/>
  <c r="G111" i="1" s="1"/>
  <c r="G112" i="1" s="1"/>
  <c r="O108" i="1"/>
  <c r="H94" i="1"/>
  <c r="O93" i="1"/>
  <c r="R32" i="1"/>
  <c r="U32" i="1" s="1"/>
  <c r="X32" i="1" s="1"/>
  <c r="D33" i="1" s="1"/>
  <c r="Q32" i="1"/>
  <c r="T32" i="1" s="1"/>
  <c r="W32" i="1" s="1"/>
  <c r="C33" i="1" s="1"/>
  <c r="H95" i="1" l="1"/>
  <c r="O94" i="1"/>
  <c r="E69" i="1"/>
  <c r="N68" i="1"/>
  <c r="E70" i="1"/>
  <c r="N69" i="1"/>
  <c r="N71" i="1"/>
  <c r="H96" i="1"/>
  <c r="O95" i="1"/>
  <c r="G113" i="1"/>
  <c r="R33" i="1"/>
  <c r="U33" i="1" s="1"/>
  <c r="X33" i="1" s="1"/>
  <c r="D34" i="1" s="1"/>
  <c r="Q33" i="1"/>
  <c r="T33" i="1" s="1"/>
  <c r="W33" i="1" s="1"/>
  <c r="C34" i="1" s="1"/>
  <c r="E71" i="1" l="1"/>
  <c r="E72" i="1" s="1"/>
  <c r="N70" i="1"/>
  <c r="N73" i="1"/>
  <c r="H97" i="1"/>
  <c r="O96" i="1"/>
  <c r="G114" i="1"/>
  <c r="N77" i="1"/>
  <c r="Q34" i="1"/>
  <c r="T34" i="1" s="1"/>
  <c r="W34" i="1" s="1"/>
  <c r="C35" i="1" s="1"/>
  <c r="R34" i="1"/>
  <c r="U34" i="1" s="1"/>
  <c r="X34" i="1" s="1"/>
  <c r="D35" i="1" s="1"/>
  <c r="E73" i="1" l="1"/>
  <c r="E74" i="1" s="1"/>
  <c r="N72" i="1"/>
  <c r="N74" i="1"/>
  <c r="E75" i="1"/>
  <c r="H98" i="1"/>
  <c r="O97" i="1"/>
  <c r="H99" i="1"/>
  <c r="O98" i="1"/>
  <c r="G115" i="1"/>
  <c r="R35" i="1"/>
  <c r="U35" i="1" s="1"/>
  <c r="X35" i="1" s="1"/>
  <c r="D36" i="1" s="1"/>
  <c r="Q35" i="1"/>
  <c r="T35" i="1" s="1"/>
  <c r="W35" i="1" s="1"/>
  <c r="C36" i="1" s="1"/>
  <c r="E76" i="1" l="1"/>
  <c r="N75" i="1"/>
  <c r="H100" i="1"/>
  <c r="O99" i="1"/>
  <c r="H101" i="1"/>
  <c r="O100" i="1"/>
  <c r="G116" i="1"/>
  <c r="Q36" i="1"/>
  <c r="T36" i="1" s="1"/>
  <c r="W36" i="1" s="1"/>
  <c r="C37" i="1" s="1"/>
  <c r="R36" i="1"/>
  <c r="U36" i="1" s="1"/>
  <c r="X36" i="1" s="1"/>
  <c r="D37" i="1" s="1"/>
  <c r="N76" i="1" l="1"/>
  <c r="E77" i="1"/>
  <c r="E78" i="1" s="1"/>
  <c r="H102" i="1"/>
  <c r="O101" i="1"/>
  <c r="G117" i="1"/>
  <c r="Q37" i="1"/>
  <c r="T37" i="1" s="1"/>
  <c r="W37" i="1" s="1"/>
  <c r="C38" i="1" s="1"/>
  <c r="R37" i="1"/>
  <c r="U37" i="1" s="1"/>
  <c r="X37" i="1" s="1"/>
  <c r="D38" i="1" s="1"/>
  <c r="E79" i="1" l="1"/>
  <c r="N78" i="1"/>
  <c r="H103" i="1"/>
  <c r="O102" i="1"/>
  <c r="H104" i="1"/>
  <c r="O103" i="1"/>
  <c r="G118" i="1"/>
  <c r="N84" i="1"/>
  <c r="Q38" i="1"/>
  <c r="T38" i="1" s="1"/>
  <c r="W38" i="1" s="1"/>
  <c r="C39" i="1" s="1"/>
  <c r="R38" i="1"/>
  <c r="U38" i="1" s="1"/>
  <c r="X38" i="1" s="1"/>
  <c r="D39" i="1" s="1"/>
  <c r="E80" i="1" l="1"/>
  <c r="E81" i="1" s="1"/>
  <c r="N79" i="1"/>
  <c r="H105" i="1"/>
  <c r="O104" i="1"/>
  <c r="G119" i="1"/>
  <c r="G120" i="1" s="1"/>
  <c r="R39" i="1"/>
  <c r="U39" i="1" s="1"/>
  <c r="X39" i="1" s="1"/>
  <c r="D40" i="1" s="1"/>
  <c r="Q39" i="1"/>
  <c r="T39" i="1" s="1"/>
  <c r="W39" i="1" s="1"/>
  <c r="C40" i="1" s="1"/>
  <c r="E82" i="1" l="1"/>
  <c r="N81" i="1"/>
  <c r="H106" i="1"/>
  <c r="O105" i="1"/>
  <c r="G121" i="1"/>
  <c r="N86" i="1"/>
  <c r="R40" i="1"/>
  <c r="U40" i="1" s="1"/>
  <c r="X40" i="1" s="1"/>
  <c r="D41" i="1" s="1"/>
  <c r="Q40" i="1"/>
  <c r="T40" i="1" s="1"/>
  <c r="W40" i="1" s="1"/>
  <c r="C41" i="1" s="1"/>
  <c r="N82" i="1" l="1"/>
  <c r="E83" i="1"/>
  <c r="N87" i="1"/>
  <c r="H107" i="1"/>
  <c r="O106" i="1"/>
  <c r="G122" i="1"/>
  <c r="N88" i="1"/>
  <c r="R41" i="1"/>
  <c r="U41" i="1" s="1"/>
  <c r="X41" i="1" s="1"/>
  <c r="D42" i="1" s="1"/>
  <c r="Q41" i="1"/>
  <c r="T41" i="1" s="1"/>
  <c r="W41" i="1" s="1"/>
  <c r="C42" i="1" s="1"/>
  <c r="N83" i="1" l="1"/>
  <c r="E84" i="1"/>
  <c r="E85" i="1" s="1"/>
  <c r="H108" i="1"/>
  <c r="H109" i="1" s="1"/>
  <c r="O107" i="1"/>
  <c r="G123" i="1"/>
  <c r="O122" i="1"/>
  <c r="N92" i="1"/>
  <c r="Q42" i="1"/>
  <c r="T42" i="1" s="1"/>
  <c r="W42" i="1" s="1"/>
  <c r="C43" i="1" s="1"/>
  <c r="R42" i="1"/>
  <c r="U42" i="1" s="1"/>
  <c r="X42" i="1" s="1"/>
  <c r="D43" i="1" s="1"/>
  <c r="E86" i="1" l="1"/>
  <c r="E87" i="1" s="1"/>
  <c r="E88" i="1" s="1"/>
  <c r="E89" i="1" s="1"/>
  <c r="N85" i="1"/>
  <c r="N90" i="1"/>
  <c r="H110" i="1"/>
  <c r="O109" i="1"/>
  <c r="G124" i="1"/>
  <c r="N91" i="1"/>
  <c r="R43" i="1"/>
  <c r="U43" i="1" s="1"/>
  <c r="X43" i="1" s="1"/>
  <c r="D44" i="1" s="1"/>
  <c r="Q43" i="1"/>
  <c r="T43" i="1" s="1"/>
  <c r="W43" i="1" s="1"/>
  <c r="C44" i="1" s="1"/>
  <c r="E90" i="1" l="1"/>
  <c r="E91" i="1" s="1"/>
  <c r="E92" i="1" s="1"/>
  <c r="E93" i="1" s="1"/>
  <c r="N89" i="1"/>
  <c r="H111" i="1"/>
  <c r="O110" i="1"/>
  <c r="E94" i="1"/>
  <c r="N93" i="1"/>
  <c r="G125" i="1"/>
  <c r="G126" i="1" s="1"/>
  <c r="R44" i="1"/>
  <c r="U44" i="1" s="1"/>
  <c r="X44" i="1" s="1"/>
  <c r="D45" i="1" s="1"/>
  <c r="Q44" i="1"/>
  <c r="T44" i="1" s="1"/>
  <c r="W44" i="1" s="1"/>
  <c r="C45" i="1" s="1"/>
  <c r="H112" i="1" l="1"/>
  <c r="O111" i="1"/>
  <c r="E95" i="1"/>
  <c r="N94" i="1"/>
  <c r="G127" i="1"/>
  <c r="G128" i="1" s="1"/>
  <c r="G129" i="1" s="1"/>
  <c r="R45" i="1"/>
  <c r="U45" i="1" s="1"/>
  <c r="X45" i="1" s="1"/>
  <c r="D46" i="1" s="1"/>
  <c r="Q45" i="1"/>
  <c r="T45" i="1" s="1"/>
  <c r="W45" i="1" s="1"/>
  <c r="C46" i="1" s="1"/>
  <c r="H113" i="1" l="1"/>
  <c r="O112" i="1"/>
  <c r="N95" i="1"/>
  <c r="E96" i="1"/>
  <c r="G130" i="1"/>
  <c r="Q46" i="1"/>
  <c r="T46" i="1" s="1"/>
  <c r="W46" i="1" s="1"/>
  <c r="C47" i="1" s="1"/>
  <c r="R46" i="1"/>
  <c r="U46" i="1" s="1"/>
  <c r="X46" i="1" s="1"/>
  <c r="D47" i="1" s="1"/>
  <c r="H114" i="1" l="1"/>
  <c r="O113" i="1"/>
  <c r="E97" i="1"/>
  <c r="N96" i="1"/>
  <c r="G131" i="1"/>
  <c r="Q47" i="1"/>
  <c r="T47" i="1" s="1"/>
  <c r="W47" i="1" s="1"/>
  <c r="C48" i="1" s="1"/>
  <c r="R47" i="1"/>
  <c r="U47" i="1" s="1"/>
  <c r="X47" i="1" s="1"/>
  <c r="D48" i="1" s="1"/>
  <c r="O114" i="1" l="1"/>
  <c r="H115" i="1"/>
  <c r="E98" i="1"/>
  <c r="N97" i="1"/>
  <c r="N101" i="1"/>
  <c r="G132" i="1"/>
  <c r="G133" i="1" s="1"/>
  <c r="Q48" i="1"/>
  <c r="T48" i="1" s="1"/>
  <c r="W48" i="1" s="1"/>
  <c r="C49" i="1" s="1"/>
  <c r="R48" i="1"/>
  <c r="U48" i="1" s="1"/>
  <c r="X48" i="1" s="1"/>
  <c r="D49" i="1" s="1"/>
  <c r="H116" i="1" l="1"/>
  <c r="O115" i="1"/>
  <c r="O118" i="1"/>
  <c r="E99" i="1"/>
  <c r="N98" i="1"/>
  <c r="G134" i="1"/>
  <c r="G135" i="1" s="1"/>
  <c r="G136" i="1" s="1"/>
  <c r="N103" i="1"/>
  <c r="R49" i="1"/>
  <c r="U49" i="1" s="1"/>
  <c r="X49" i="1" s="1"/>
  <c r="D50" i="1" s="1"/>
  <c r="Q49" i="1"/>
  <c r="T49" i="1" s="1"/>
  <c r="W49" i="1" s="1"/>
  <c r="C50" i="1" s="1"/>
  <c r="H117" i="1" l="1"/>
  <c r="O116" i="1"/>
  <c r="E100" i="1"/>
  <c r="N99" i="1"/>
  <c r="G137" i="1"/>
  <c r="G138" i="1" s="1"/>
  <c r="Q50" i="1"/>
  <c r="T50" i="1" s="1"/>
  <c r="W50" i="1" s="1"/>
  <c r="C51" i="1" s="1"/>
  <c r="R50" i="1"/>
  <c r="U50" i="1" s="1"/>
  <c r="X50" i="1" s="1"/>
  <c r="D51" i="1" s="1"/>
  <c r="O117" i="1" l="1"/>
  <c r="H118" i="1"/>
  <c r="H119" i="1" s="1"/>
  <c r="O125" i="1"/>
  <c r="N100" i="1"/>
  <c r="E101" i="1"/>
  <c r="E102" i="1" s="1"/>
  <c r="O127" i="1"/>
  <c r="G139" i="1"/>
  <c r="G140" i="1" s="1"/>
  <c r="G141" i="1" s="1"/>
  <c r="G142" i="1" s="1"/>
  <c r="R51" i="1"/>
  <c r="U51" i="1" s="1"/>
  <c r="X51" i="1" s="1"/>
  <c r="D52" i="1" s="1"/>
  <c r="Q51" i="1"/>
  <c r="T51" i="1" s="1"/>
  <c r="W51" i="1" s="1"/>
  <c r="C52" i="1" s="1"/>
  <c r="H120" i="1" l="1"/>
  <c r="O119" i="1"/>
  <c r="E103" i="1"/>
  <c r="E104" i="1" s="1"/>
  <c r="N102" i="1"/>
  <c r="G143" i="1"/>
  <c r="O143" i="1" s="1"/>
  <c r="O128" i="1"/>
  <c r="N120" i="1"/>
  <c r="R52" i="1"/>
  <c r="U52" i="1" s="1"/>
  <c r="X52" i="1" s="1"/>
  <c r="D53" i="1" s="1"/>
  <c r="Q52" i="1"/>
  <c r="T52" i="1" s="1"/>
  <c r="W52" i="1" s="1"/>
  <c r="C53" i="1" s="1"/>
  <c r="G144" i="1" l="1"/>
  <c r="O120" i="1"/>
  <c r="H121" i="1"/>
  <c r="E105" i="1"/>
  <c r="N104" i="1"/>
  <c r="G145" i="1"/>
  <c r="N110" i="1"/>
  <c r="N117" i="1"/>
  <c r="Q53" i="1"/>
  <c r="T53" i="1" s="1"/>
  <c r="W53" i="1" s="1"/>
  <c r="C54" i="1" s="1"/>
  <c r="R53" i="1"/>
  <c r="U53" i="1" s="1"/>
  <c r="X53" i="1" s="1"/>
  <c r="D54" i="1" s="1"/>
  <c r="E106" i="1" l="1"/>
  <c r="N105" i="1"/>
  <c r="H122" i="1"/>
  <c r="H123" i="1" s="1"/>
  <c r="O121" i="1"/>
  <c r="E107" i="1"/>
  <c r="N106" i="1"/>
  <c r="G146" i="1"/>
  <c r="G147" i="1" s="1"/>
  <c r="G148" i="1" s="1"/>
  <c r="G149" i="1" s="1"/>
  <c r="R54" i="1"/>
  <c r="U54" i="1" s="1"/>
  <c r="X54" i="1" s="1"/>
  <c r="D55" i="1" s="1"/>
  <c r="Q54" i="1"/>
  <c r="T54" i="1" s="1"/>
  <c r="W54" i="1" s="1"/>
  <c r="C55" i="1" s="1"/>
  <c r="E108" i="1" l="1"/>
  <c r="N107" i="1"/>
  <c r="H124" i="1"/>
  <c r="O123" i="1"/>
  <c r="N108" i="1"/>
  <c r="E109" i="1"/>
  <c r="O132" i="1"/>
  <c r="O137" i="1"/>
  <c r="G150" i="1"/>
  <c r="G151" i="1" s="1"/>
  <c r="Q55" i="1"/>
  <c r="T55" i="1" s="1"/>
  <c r="W55" i="1" s="1"/>
  <c r="C56" i="1" s="1"/>
  <c r="R55" i="1"/>
  <c r="U55" i="1" s="1"/>
  <c r="X55" i="1" s="1"/>
  <c r="D56" i="1" s="1"/>
  <c r="E110" i="1" l="1"/>
  <c r="E111" i="1" s="1"/>
  <c r="N109" i="1"/>
  <c r="H125" i="1"/>
  <c r="H126" i="1" s="1"/>
  <c r="O124" i="1"/>
  <c r="O134" i="1"/>
  <c r="N113" i="1"/>
  <c r="O135" i="1"/>
  <c r="G152" i="1"/>
  <c r="N115" i="1"/>
  <c r="Q56" i="1"/>
  <c r="T56" i="1" s="1"/>
  <c r="W56" i="1" s="1"/>
  <c r="C57" i="1" s="1"/>
  <c r="R56" i="1"/>
  <c r="U56" i="1" s="1"/>
  <c r="X56" i="1" s="1"/>
  <c r="D57" i="1" s="1"/>
  <c r="H127" i="1" l="1"/>
  <c r="H128" i="1" s="1"/>
  <c r="H129" i="1" s="1"/>
  <c r="O126" i="1"/>
  <c r="E112" i="1"/>
  <c r="N111" i="1"/>
  <c r="G153" i="1"/>
  <c r="G154" i="1" s="1"/>
  <c r="G155" i="1" s="1"/>
  <c r="G156" i="1" s="1"/>
  <c r="O136" i="1"/>
  <c r="N114" i="1"/>
  <c r="R57" i="1"/>
  <c r="U57" i="1" s="1"/>
  <c r="X57" i="1" s="1"/>
  <c r="D58" i="1" s="1"/>
  <c r="Q57" i="1"/>
  <c r="T57" i="1" s="1"/>
  <c r="W57" i="1" s="1"/>
  <c r="C58" i="1" s="1"/>
  <c r="N112" i="1" l="1"/>
  <c r="E113" i="1"/>
  <c r="E114" i="1" s="1"/>
  <c r="E115" i="1" s="1"/>
  <c r="E116" i="1" s="1"/>
  <c r="H130" i="1"/>
  <c r="O129" i="1"/>
  <c r="E117" i="1"/>
  <c r="E118" i="1" s="1"/>
  <c r="N116" i="1"/>
  <c r="G157" i="1"/>
  <c r="R58" i="1"/>
  <c r="U58" i="1" s="1"/>
  <c r="X58" i="1" s="1"/>
  <c r="D59" i="1" s="1"/>
  <c r="Q58" i="1"/>
  <c r="T58" i="1" s="1"/>
  <c r="W58" i="1" s="1"/>
  <c r="C59" i="1" s="1"/>
  <c r="H131" i="1" l="1"/>
  <c r="O130" i="1"/>
  <c r="O139" i="1"/>
  <c r="G158" i="1"/>
  <c r="G159" i="1" s="1"/>
  <c r="G160" i="1" s="1"/>
  <c r="G161" i="1" s="1"/>
  <c r="G162" i="1" s="1"/>
  <c r="E119" i="1"/>
  <c r="N118" i="1"/>
  <c r="R59" i="1"/>
  <c r="U59" i="1" s="1"/>
  <c r="X59" i="1" s="1"/>
  <c r="D60" i="1" s="1"/>
  <c r="Q59" i="1"/>
  <c r="T59" i="1" s="1"/>
  <c r="W59" i="1" s="1"/>
  <c r="C60" i="1" s="1"/>
  <c r="H132" i="1" l="1"/>
  <c r="H133" i="1" s="1"/>
  <c r="O131" i="1"/>
  <c r="N119" i="1"/>
  <c r="E120" i="1"/>
  <c r="E121" i="1" s="1"/>
  <c r="O140" i="1"/>
  <c r="O150" i="1"/>
  <c r="G163" i="1"/>
  <c r="R60" i="1"/>
  <c r="U60" i="1" s="1"/>
  <c r="X60" i="1" s="1"/>
  <c r="D61" i="1" s="1"/>
  <c r="Q60" i="1"/>
  <c r="T60" i="1" s="1"/>
  <c r="W60" i="1" s="1"/>
  <c r="C61" i="1" s="1"/>
  <c r="H134" i="1" l="1"/>
  <c r="H135" i="1" s="1"/>
  <c r="H136" i="1" s="1"/>
  <c r="H137" i="1" s="1"/>
  <c r="H138" i="1" s="1"/>
  <c r="O133" i="1"/>
  <c r="E122" i="1"/>
  <c r="N121" i="1"/>
  <c r="G164" i="1"/>
  <c r="R61" i="1"/>
  <c r="U61" i="1" s="1"/>
  <c r="X61" i="1" s="1"/>
  <c r="D62" i="1" s="1"/>
  <c r="Q61" i="1"/>
  <c r="T61" i="1" s="1"/>
  <c r="W61" i="1" s="1"/>
  <c r="C62" i="1" s="1"/>
  <c r="O138" i="1" l="1"/>
  <c r="H139" i="1"/>
  <c r="H140" i="1" s="1"/>
  <c r="H141" i="1" s="1"/>
  <c r="O142" i="1"/>
  <c r="O146" i="1"/>
  <c r="N122" i="1"/>
  <c r="E123" i="1"/>
  <c r="G165" i="1"/>
  <c r="Q62" i="1"/>
  <c r="T62" i="1" s="1"/>
  <c r="W62" i="1" s="1"/>
  <c r="C63" i="1" s="1"/>
  <c r="R62" i="1"/>
  <c r="U62" i="1" s="1"/>
  <c r="X62" i="1" s="1"/>
  <c r="D63" i="1" s="1"/>
  <c r="H142" i="1" l="1"/>
  <c r="H143" i="1" s="1"/>
  <c r="H144" i="1" s="1"/>
  <c r="O141" i="1"/>
  <c r="E124" i="1"/>
  <c r="N123" i="1"/>
  <c r="O147" i="1"/>
  <c r="G166" i="1"/>
  <c r="N130" i="1"/>
  <c r="N138" i="1"/>
  <c r="Q63" i="1"/>
  <c r="T63" i="1" s="1"/>
  <c r="W63" i="1" s="1"/>
  <c r="C64" i="1" s="1"/>
  <c r="R63" i="1"/>
  <c r="U63" i="1" s="1"/>
  <c r="X63" i="1" s="1"/>
  <c r="D64" i="1" s="1"/>
  <c r="H145" i="1" l="1"/>
  <c r="O144" i="1"/>
  <c r="E125" i="1"/>
  <c r="N124" i="1"/>
  <c r="O148" i="1"/>
  <c r="O158" i="1"/>
  <c r="G167" i="1"/>
  <c r="R64" i="1"/>
  <c r="U64" i="1" s="1"/>
  <c r="X64" i="1" s="1"/>
  <c r="D65" i="1" s="1"/>
  <c r="Q64" i="1"/>
  <c r="T64" i="1" s="1"/>
  <c r="W64" i="1" s="1"/>
  <c r="C65" i="1" s="1"/>
  <c r="E126" i="1" l="1"/>
  <c r="N125" i="1"/>
  <c r="H146" i="1"/>
  <c r="H147" i="1" s="1"/>
  <c r="H148" i="1" s="1"/>
  <c r="H149" i="1" s="1"/>
  <c r="O145" i="1"/>
  <c r="H150" i="1"/>
  <c r="H151" i="1" s="1"/>
  <c r="O149" i="1"/>
  <c r="E127" i="1"/>
  <c r="N126" i="1"/>
  <c r="G168" i="1"/>
  <c r="G169" i="1" s="1"/>
  <c r="Q65" i="1"/>
  <c r="T65" i="1" s="1"/>
  <c r="W65" i="1" s="1"/>
  <c r="C66" i="1" s="1"/>
  <c r="R65" i="1"/>
  <c r="U65" i="1" s="1"/>
  <c r="X65" i="1" s="1"/>
  <c r="D66" i="1" s="1"/>
  <c r="E128" i="1" l="1"/>
  <c r="N127" i="1"/>
  <c r="H152" i="1"/>
  <c r="O151" i="1"/>
  <c r="G170" i="1"/>
  <c r="R66" i="1"/>
  <c r="U66" i="1" s="1"/>
  <c r="X66" i="1" s="1"/>
  <c r="D67" i="1" s="1"/>
  <c r="Q66" i="1"/>
  <c r="T66" i="1" s="1"/>
  <c r="W66" i="1" s="1"/>
  <c r="C67" i="1" s="1"/>
  <c r="H153" i="1" l="1"/>
  <c r="O152" i="1"/>
  <c r="E129" i="1"/>
  <c r="N128" i="1"/>
  <c r="O159" i="1"/>
  <c r="G171" i="1"/>
  <c r="G172" i="1" s="1"/>
  <c r="Q67" i="1"/>
  <c r="T67" i="1" s="1"/>
  <c r="W67" i="1" s="1"/>
  <c r="C68" i="1" s="1"/>
  <c r="R67" i="1"/>
  <c r="U67" i="1" s="1"/>
  <c r="X67" i="1" s="1"/>
  <c r="D68" i="1" s="1"/>
  <c r="H154" i="1" l="1"/>
  <c r="O153" i="1"/>
  <c r="N129" i="1"/>
  <c r="E130" i="1"/>
  <c r="E131" i="1" s="1"/>
  <c r="O154" i="1"/>
  <c r="H155" i="1"/>
  <c r="G173" i="1"/>
  <c r="G174" i="1" s="1"/>
  <c r="N141" i="1"/>
  <c r="R68" i="1"/>
  <c r="U68" i="1" s="1"/>
  <c r="X68" i="1" s="1"/>
  <c r="D69" i="1" s="1"/>
  <c r="Q68" i="1"/>
  <c r="T68" i="1" s="1"/>
  <c r="W68" i="1" s="1"/>
  <c r="C69" i="1" s="1"/>
  <c r="E132" i="1" l="1"/>
  <c r="N131" i="1"/>
  <c r="H156" i="1"/>
  <c r="O155" i="1"/>
  <c r="O164" i="1"/>
  <c r="G175" i="1"/>
  <c r="G176" i="1" s="1"/>
  <c r="G177" i="1" s="1"/>
  <c r="Q69" i="1"/>
  <c r="T69" i="1" s="1"/>
  <c r="W69" i="1" s="1"/>
  <c r="C70" i="1" s="1"/>
  <c r="R69" i="1"/>
  <c r="U69" i="1" s="1"/>
  <c r="X69" i="1" s="1"/>
  <c r="D70" i="1" s="1"/>
  <c r="E133" i="1" l="1"/>
  <c r="N132" i="1"/>
  <c r="H157" i="1"/>
  <c r="O156" i="1"/>
  <c r="E134" i="1"/>
  <c r="N133" i="1"/>
  <c r="G178" i="1"/>
  <c r="G179" i="1" s="1"/>
  <c r="G180" i="1" s="1"/>
  <c r="G181" i="1" s="1"/>
  <c r="Q70" i="1"/>
  <c r="T70" i="1" s="1"/>
  <c r="W70" i="1" s="1"/>
  <c r="C71" i="1" s="1"/>
  <c r="R70" i="1"/>
  <c r="U70" i="1" s="1"/>
  <c r="X70" i="1" s="1"/>
  <c r="D71" i="1" s="1"/>
  <c r="E135" i="1" l="1"/>
  <c r="N134" i="1"/>
  <c r="E136" i="1"/>
  <c r="N135" i="1"/>
  <c r="H158" i="1"/>
  <c r="H159" i="1" s="1"/>
  <c r="H160" i="1" s="1"/>
  <c r="O157" i="1"/>
  <c r="O180" i="1"/>
  <c r="O168" i="1"/>
  <c r="G182" i="1"/>
  <c r="R71" i="1"/>
  <c r="U71" i="1" s="1"/>
  <c r="X71" i="1" s="1"/>
  <c r="D72" i="1" s="1"/>
  <c r="Q71" i="1"/>
  <c r="T71" i="1" s="1"/>
  <c r="W71" i="1" s="1"/>
  <c r="C72" i="1" s="1"/>
  <c r="E137" i="1" l="1"/>
  <c r="N136" i="1"/>
  <c r="H161" i="1"/>
  <c r="O160" i="1"/>
  <c r="E138" i="1"/>
  <c r="E139" i="1" s="1"/>
  <c r="N137" i="1"/>
  <c r="G183" i="1"/>
  <c r="Q72" i="1"/>
  <c r="T72" i="1" s="1"/>
  <c r="W72" i="1" s="1"/>
  <c r="C73" i="1" s="1"/>
  <c r="R72" i="1"/>
  <c r="U72" i="1" s="1"/>
  <c r="X72" i="1" s="1"/>
  <c r="D73" i="1" s="1"/>
  <c r="N139" i="1" l="1"/>
  <c r="E140" i="1"/>
  <c r="H162" i="1"/>
  <c r="O161" i="1"/>
  <c r="G184" i="1"/>
  <c r="Q73" i="1"/>
  <c r="T73" i="1" s="1"/>
  <c r="W73" i="1" s="1"/>
  <c r="C74" i="1" s="1"/>
  <c r="R73" i="1"/>
  <c r="U73" i="1" s="1"/>
  <c r="X73" i="1" s="1"/>
  <c r="D74" i="1" s="1"/>
  <c r="H163" i="1" l="1"/>
  <c r="O162" i="1"/>
  <c r="E141" i="1"/>
  <c r="E142" i="1" s="1"/>
  <c r="N140" i="1"/>
  <c r="O174" i="1"/>
  <c r="G185" i="1"/>
  <c r="R74" i="1"/>
  <c r="U74" i="1" s="1"/>
  <c r="X74" i="1" s="1"/>
  <c r="D75" i="1" s="1"/>
  <c r="Q74" i="1"/>
  <c r="T74" i="1" s="1"/>
  <c r="W74" i="1" s="1"/>
  <c r="C75" i="1" s="1"/>
  <c r="E143" i="1" l="1"/>
  <c r="N142" i="1"/>
  <c r="E144" i="1"/>
  <c r="N143" i="1"/>
  <c r="H164" i="1"/>
  <c r="H165" i="1" s="1"/>
  <c r="O163" i="1"/>
  <c r="N149" i="1"/>
  <c r="G186" i="1"/>
  <c r="G187" i="1" s="1"/>
  <c r="G188" i="1" s="1"/>
  <c r="G189" i="1" s="1"/>
  <c r="O185" i="1"/>
  <c r="R75" i="1"/>
  <c r="U75" i="1" s="1"/>
  <c r="X75" i="1" s="1"/>
  <c r="D76" i="1" s="1"/>
  <c r="Q75" i="1"/>
  <c r="T75" i="1" s="1"/>
  <c r="W75" i="1" s="1"/>
  <c r="C76" i="1" s="1"/>
  <c r="H166" i="1" l="1"/>
  <c r="O165" i="1"/>
  <c r="N144" i="1"/>
  <c r="E145" i="1"/>
  <c r="G190" i="1"/>
  <c r="N154" i="1"/>
  <c r="Q76" i="1"/>
  <c r="T76" i="1" s="1"/>
  <c r="W76" i="1" s="1"/>
  <c r="C77" i="1" s="1"/>
  <c r="R76" i="1"/>
  <c r="U76" i="1" s="1"/>
  <c r="X76" i="1" s="1"/>
  <c r="D77" i="1" s="1"/>
  <c r="E146" i="1" l="1"/>
  <c r="N145" i="1"/>
  <c r="H167" i="1"/>
  <c r="O166" i="1"/>
  <c r="G191" i="1"/>
  <c r="G192" i="1" s="1"/>
  <c r="O190" i="1"/>
  <c r="N152" i="1"/>
  <c r="R77" i="1"/>
  <c r="U77" i="1" s="1"/>
  <c r="X77" i="1" s="1"/>
  <c r="D78" i="1" s="1"/>
  <c r="Q77" i="1"/>
  <c r="T77" i="1" s="1"/>
  <c r="W77" i="1" s="1"/>
  <c r="C78" i="1" s="1"/>
  <c r="H168" i="1" l="1"/>
  <c r="H169" i="1" s="1"/>
  <c r="O167" i="1"/>
  <c r="H170" i="1"/>
  <c r="O169" i="1"/>
  <c r="E147" i="1"/>
  <c r="N146" i="1"/>
  <c r="G193" i="1"/>
  <c r="G194" i="1" s="1"/>
  <c r="G195" i="1" s="1"/>
  <c r="O192" i="1"/>
  <c r="Q78" i="1"/>
  <c r="T78" i="1" s="1"/>
  <c r="W78" i="1" s="1"/>
  <c r="C79" i="1" s="1"/>
  <c r="R78" i="1"/>
  <c r="U78" i="1" s="1"/>
  <c r="X78" i="1" s="1"/>
  <c r="D79" i="1" s="1"/>
  <c r="H171" i="1" l="1"/>
  <c r="O170" i="1"/>
  <c r="E148" i="1"/>
  <c r="N147" i="1"/>
  <c r="H172" i="1"/>
  <c r="O171" i="1"/>
  <c r="G196" i="1"/>
  <c r="Q79" i="1"/>
  <c r="T79" i="1" s="1"/>
  <c r="W79" i="1" s="1"/>
  <c r="C80" i="1" s="1"/>
  <c r="R79" i="1"/>
  <c r="U79" i="1" s="1"/>
  <c r="X79" i="1" s="1"/>
  <c r="D80" i="1" s="1"/>
  <c r="H173" i="1" l="1"/>
  <c r="O172" i="1"/>
  <c r="N148" i="1"/>
  <c r="E149" i="1"/>
  <c r="E150" i="1" s="1"/>
  <c r="O186" i="1"/>
  <c r="G197" i="1"/>
  <c r="G198" i="1" s="1"/>
  <c r="G199" i="1" s="1"/>
  <c r="N162" i="1"/>
  <c r="Q80" i="1"/>
  <c r="T80" i="1" s="1"/>
  <c r="W80" i="1" s="1"/>
  <c r="C81" i="1" s="1"/>
  <c r="R80" i="1"/>
  <c r="U80" i="1" s="1"/>
  <c r="X80" i="1" s="1"/>
  <c r="D81" i="1" s="1"/>
  <c r="H174" i="1" l="1"/>
  <c r="H175" i="1" s="1"/>
  <c r="O173" i="1"/>
  <c r="E151" i="1"/>
  <c r="N150" i="1"/>
  <c r="G200" i="1"/>
  <c r="N165" i="1"/>
  <c r="Q81" i="1"/>
  <c r="T81" i="1" s="1"/>
  <c r="W81" i="1" s="1"/>
  <c r="C82" i="1" s="1"/>
  <c r="R81" i="1"/>
  <c r="U81" i="1" s="1"/>
  <c r="X81" i="1" s="1"/>
  <c r="D82" i="1" s="1"/>
  <c r="E152" i="1" l="1"/>
  <c r="E153" i="1" s="1"/>
  <c r="N151" i="1"/>
  <c r="O175" i="1"/>
  <c r="H176" i="1"/>
  <c r="O183" i="1"/>
  <c r="E154" i="1"/>
  <c r="E155" i="1" s="1"/>
  <c r="N153" i="1"/>
  <c r="N160" i="1"/>
  <c r="G201" i="1"/>
  <c r="R82" i="1"/>
  <c r="U82" i="1" s="1"/>
  <c r="X82" i="1" s="1"/>
  <c r="D83" i="1" s="1"/>
  <c r="Q82" i="1"/>
  <c r="T82" i="1" s="1"/>
  <c r="W82" i="1" s="1"/>
  <c r="C83" i="1" s="1"/>
  <c r="E156" i="1" l="1"/>
  <c r="N155" i="1"/>
  <c r="H177" i="1"/>
  <c r="O176" i="1"/>
  <c r="G202" i="1"/>
  <c r="O201" i="1"/>
  <c r="Q83" i="1"/>
  <c r="T83" i="1" s="1"/>
  <c r="W83" i="1" s="1"/>
  <c r="C84" i="1" s="1"/>
  <c r="R83" i="1"/>
  <c r="U83" i="1" s="1"/>
  <c r="X83" i="1" s="1"/>
  <c r="D84" i="1" s="1"/>
  <c r="H178" i="1" l="1"/>
  <c r="O177" i="1"/>
  <c r="E157" i="1"/>
  <c r="N156" i="1"/>
  <c r="O187" i="1"/>
  <c r="G203" i="1"/>
  <c r="G204" i="1" s="1"/>
  <c r="G205" i="1" s="1"/>
  <c r="G206" i="1" s="1"/>
  <c r="R84" i="1"/>
  <c r="U84" i="1" s="1"/>
  <c r="X84" i="1" s="1"/>
  <c r="D85" i="1" s="1"/>
  <c r="Q84" i="1"/>
  <c r="T84" i="1" s="1"/>
  <c r="W84" i="1" s="1"/>
  <c r="C85" i="1" s="1"/>
  <c r="E158" i="1" l="1"/>
  <c r="N157" i="1"/>
  <c r="H179" i="1"/>
  <c r="O178" i="1"/>
  <c r="G207" i="1"/>
  <c r="G208" i="1" s="1"/>
  <c r="O206" i="1"/>
  <c r="R85" i="1"/>
  <c r="U85" i="1" s="1"/>
  <c r="X85" i="1" s="1"/>
  <c r="D86" i="1" s="1"/>
  <c r="Q85" i="1"/>
  <c r="T85" i="1" s="1"/>
  <c r="W85" i="1" s="1"/>
  <c r="C86" i="1" s="1"/>
  <c r="H180" i="1" l="1"/>
  <c r="H181" i="1" s="1"/>
  <c r="O179" i="1"/>
  <c r="E159" i="1"/>
  <c r="N158" i="1"/>
  <c r="O193" i="1"/>
  <c r="O198" i="1"/>
  <c r="N167" i="1"/>
  <c r="G209" i="1"/>
  <c r="Q86" i="1"/>
  <c r="T86" i="1" s="1"/>
  <c r="W86" i="1" s="1"/>
  <c r="C87" i="1" s="1"/>
  <c r="R86" i="1"/>
  <c r="U86" i="1" s="1"/>
  <c r="X86" i="1" s="1"/>
  <c r="D87" i="1" s="1"/>
  <c r="E160" i="1" l="1"/>
  <c r="E161" i="1" s="1"/>
  <c r="N159" i="1"/>
  <c r="H182" i="1"/>
  <c r="O181" i="1"/>
  <c r="O194" i="1"/>
  <c r="G210" i="1"/>
  <c r="G211" i="1" s="1"/>
  <c r="O209" i="1"/>
  <c r="O203" i="1"/>
  <c r="Q87" i="1"/>
  <c r="T87" i="1" s="1"/>
  <c r="W87" i="1" s="1"/>
  <c r="C88" i="1" s="1"/>
  <c r="R87" i="1"/>
  <c r="U87" i="1" s="1"/>
  <c r="X87" i="1" s="1"/>
  <c r="D88" i="1" s="1"/>
  <c r="H183" i="1" l="1"/>
  <c r="H184" i="1" s="1"/>
  <c r="O182" i="1"/>
  <c r="E162" i="1"/>
  <c r="E163" i="1" s="1"/>
  <c r="N161" i="1"/>
  <c r="N170" i="1"/>
  <c r="G212" i="1"/>
  <c r="G213" i="1" s="1"/>
  <c r="N175" i="1"/>
  <c r="R88" i="1"/>
  <c r="U88" i="1" s="1"/>
  <c r="X88" i="1" s="1"/>
  <c r="D89" i="1" s="1"/>
  <c r="Q88" i="1"/>
  <c r="T88" i="1" s="1"/>
  <c r="W88" i="1" s="1"/>
  <c r="C89" i="1" s="1"/>
  <c r="E164" i="1" l="1"/>
  <c r="N163" i="1"/>
  <c r="H185" i="1"/>
  <c r="H186" i="1" s="1"/>
  <c r="H187" i="1" s="1"/>
  <c r="H188" i="1" s="1"/>
  <c r="O184" i="1"/>
  <c r="G214" i="1"/>
  <c r="N172" i="1"/>
  <c r="Q89" i="1"/>
  <c r="T89" i="1" s="1"/>
  <c r="W89" i="1" s="1"/>
  <c r="C90" i="1" s="1"/>
  <c r="R89" i="1"/>
  <c r="U89" i="1" s="1"/>
  <c r="X89" i="1" s="1"/>
  <c r="D90" i="1" s="1"/>
  <c r="H189" i="1" l="1"/>
  <c r="O188" i="1"/>
  <c r="E165" i="1"/>
  <c r="E166" i="1" s="1"/>
  <c r="N164" i="1"/>
  <c r="N173" i="1"/>
  <c r="G215" i="1"/>
  <c r="G216" i="1" s="1"/>
  <c r="G217" i="1" s="1"/>
  <c r="N177" i="1"/>
  <c r="Q90" i="1"/>
  <c r="T90" i="1" s="1"/>
  <c r="W90" i="1" s="1"/>
  <c r="C91" i="1" s="1"/>
  <c r="R90" i="1"/>
  <c r="U90" i="1" s="1"/>
  <c r="X90" i="1" s="1"/>
  <c r="D91" i="1" s="1"/>
  <c r="E167" i="1" l="1"/>
  <c r="E168" i="1" s="1"/>
  <c r="N166" i="1"/>
  <c r="H190" i="1"/>
  <c r="H191" i="1" s="1"/>
  <c r="O189" i="1"/>
  <c r="O217" i="1"/>
  <c r="G218" i="1"/>
  <c r="O210" i="1"/>
  <c r="Q91" i="1"/>
  <c r="T91" i="1" s="1"/>
  <c r="W91" i="1" s="1"/>
  <c r="C92" i="1" s="1"/>
  <c r="R91" i="1"/>
  <c r="U91" i="1" s="1"/>
  <c r="X91" i="1" s="1"/>
  <c r="D92" i="1" s="1"/>
  <c r="H192" i="1" l="1"/>
  <c r="H193" i="1" s="1"/>
  <c r="H194" i="1" s="1"/>
  <c r="H195" i="1" s="1"/>
  <c r="O191" i="1"/>
  <c r="N168" i="1"/>
  <c r="E169" i="1"/>
  <c r="N176" i="1"/>
  <c r="O204" i="1"/>
  <c r="O218" i="1"/>
  <c r="G219" i="1"/>
  <c r="G220" i="1" s="1"/>
  <c r="G221" i="1" s="1"/>
  <c r="R92" i="1"/>
  <c r="U92" i="1" s="1"/>
  <c r="X92" i="1" s="1"/>
  <c r="D93" i="1" s="1"/>
  <c r="Q92" i="1"/>
  <c r="T92" i="1" s="1"/>
  <c r="W92" i="1" s="1"/>
  <c r="C93" i="1" s="1"/>
  <c r="E170" i="1" l="1"/>
  <c r="E171" i="1" s="1"/>
  <c r="N169" i="1"/>
  <c r="H196" i="1"/>
  <c r="O195" i="1"/>
  <c r="N178" i="1"/>
  <c r="G222" i="1"/>
  <c r="O215" i="1"/>
  <c r="Q93" i="1"/>
  <c r="T93" i="1" s="1"/>
  <c r="W93" i="1" s="1"/>
  <c r="C94" i="1" s="1"/>
  <c r="R93" i="1"/>
  <c r="U93" i="1" s="1"/>
  <c r="X93" i="1" s="1"/>
  <c r="D94" i="1" s="1"/>
  <c r="H197" i="1" l="1"/>
  <c r="O196" i="1"/>
  <c r="E172" i="1"/>
  <c r="E173" i="1" s="1"/>
  <c r="E174" i="1" s="1"/>
  <c r="N171" i="1"/>
  <c r="N179" i="1"/>
  <c r="O216" i="1"/>
  <c r="G223" i="1"/>
  <c r="R94" i="1"/>
  <c r="U94" i="1" s="1"/>
  <c r="X94" i="1" s="1"/>
  <c r="D95" i="1" s="1"/>
  <c r="Q94" i="1"/>
  <c r="T94" i="1" s="1"/>
  <c r="W94" i="1" s="1"/>
  <c r="C95" i="1" s="1"/>
  <c r="E175" i="1" l="1"/>
  <c r="E176" i="1" s="1"/>
  <c r="E177" i="1" s="1"/>
  <c r="E178" i="1" s="1"/>
  <c r="E179" i="1" s="1"/>
  <c r="E180" i="1" s="1"/>
  <c r="N174" i="1"/>
  <c r="H198" i="1"/>
  <c r="H199" i="1" s="1"/>
  <c r="O197" i="1"/>
  <c r="O213" i="1"/>
  <c r="E181" i="1"/>
  <c r="N180" i="1"/>
  <c r="N184" i="1"/>
  <c r="Q95" i="1"/>
  <c r="T95" i="1" s="1"/>
  <c r="W95" i="1" s="1"/>
  <c r="C96" i="1" s="1"/>
  <c r="R95" i="1"/>
  <c r="U95" i="1" s="1"/>
  <c r="X95" i="1" s="1"/>
  <c r="D96" i="1" s="1"/>
  <c r="H200" i="1" l="1"/>
  <c r="O199" i="1"/>
  <c r="N181" i="1"/>
  <c r="E182" i="1"/>
  <c r="O220" i="1"/>
  <c r="Q96" i="1"/>
  <c r="T96" i="1" s="1"/>
  <c r="W96" i="1" s="1"/>
  <c r="C97" i="1" s="1"/>
  <c r="R96" i="1"/>
  <c r="U96" i="1" s="1"/>
  <c r="X96" i="1" s="1"/>
  <c r="D97" i="1" s="1"/>
  <c r="H201" i="1" l="1"/>
  <c r="H202" i="1" s="1"/>
  <c r="O200" i="1"/>
  <c r="O221" i="1"/>
  <c r="N182" i="1"/>
  <c r="E183" i="1"/>
  <c r="R97" i="1"/>
  <c r="U97" i="1" s="1"/>
  <c r="X97" i="1" s="1"/>
  <c r="D98" i="1" s="1"/>
  <c r="Q97" i="1"/>
  <c r="T97" i="1" s="1"/>
  <c r="W97" i="1" s="1"/>
  <c r="C98" i="1" s="1"/>
  <c r="E184" i="1" l="1"/>
  <c r="E185" i="1" s="1"/>
  <c r="N183" i="1"/>
  <c r="H203" i="1"/>
  <c r="H204" i="1" s="1"/>
  <c r="H205" i="1" s="1"/>
  <c r="O202" i="1"/>
  <c r="E186" i="1"/>
  <c r="N185" i="1"/>
  <c r="O222" i="1"/>
  <c r="N191" i="1"/>
  <c r="Q98" i="1"/>
  <c r="T98" i="1" s="1"/>
  <c r="W98" i="1" s="1"/>
  <c r="C99" i="1" s="1"/>
  <c r="R98" i="1"/>
  <c r="U98" i="1" s="1"/>
  <c r="X98" i="1" s="1"/>
  <c r="D99" i="1" s="1"/>
  <c r="O205" i="1" l="1"/>
  <c r="H206" i="1"/>
  <c r="H207" i="1" s="1"/>
  <c r="N186" i="1"/>
  <c r="E187" i="1"/>
  <c r="R99" i="1"/>
  <c r="U99" i="1" s="1"/>
  <c r="X99" i="1" s="1"/>
  <c r="D100" i="1" s="1"/>
  <c r="Q99" i="1"/>
  <c r="T99" i="1" s="1"/>
  <c r="W99" i="1" s="1"/>
  <c r="C100" i="1" s="1"/>
  <c r="H208" i="1" l="1"/>
  <c r="O207" i="1"/>
  <c r="E188" i="1"/>
  <c r="N187" i="1"/>
  <c r="E189" i="1"/>
  <c r="N188" i="1"/>
  <c r="Q100" i="1"/>
  <c r="T100" i="1" s="1"/>
  <c r="W100" i="1" s="1"/>
  <c r="C101" i="1" s="1"/>
  <c r="R100" i="1"/>
  <c r="U100" i="1" s="1"/>
  <c r="X100" i="1" s="1"/>
  <c r="D101" i="1" s="1"/>
  <c r="H209" i="1" l="1"/>
  <c r="H210" i="1" s="1"/>
  <c r="H211" i="1" s="1"/>
  <c r="O208" i="1"/>
  <c r="E190" i="1"/>
  <c r="N189" i="1"/>
  <c r="Q101" i="1"/>
  <c r="T101" i="1" s="1"/>
  <c r="W101" i="1" s="1"/>
  <c r="C102" i="1" s="1"/>
  <c r="R101" i="1"/>
  <c r="U101" i="1" s="1"/>
  <c r="X101" i="1" s="1"/>
  <c r="D102" i="1" s="1"/>
  <c r="H212" i="1" l="1"/>
  <c r="O211" i="1"/>
  <c r="N190" i="1"/>
  <c r="E191" i="1"/>
  <c r="E192" i="1" s="1"/>
  <c r="N197" i="1"/>
  <c r="Q102" i="1"/>
  <c r="T102" i="1" s="1"/>
  <c r="W102" i="1" s="1"/>
  <c r="C103" i="1" s="1"/>
  <c r="R102" i="1"/>
  <c r="U102" i="1" s="1"/>
  <c r="X102" i="1" s="1"/>
  <c r="D103" i="1" s="1"/>
  <c r="H213" i="1" l="1"/>
  <c r="H214" i="1" s="1"/>
  <c r="O212" i="1"/>
  <c r="E193" i="1"/>
  <c r="N192" i="1"/>
  <c r="N199" i="1"/>
  <c r="Q103" i="1"/>
  <c r="T103" i="1" s="1"/>
  <c r="W103" i="1" s="1"/>
  <c r="C104" i="1" s="1"/>
  <c r="R103" i="1"/>
  <c r="U103" i="1" s="1"/>
  <c r="X103" i="1" s="1"/>
  <c r="D104" i="1" s="1"/>
  <c r="E194" i="1" l="1"/>
  <c r="N193" i="1"/>
  <c r="H215" i="1"/>
  <c r="H216" i="1" s="1"/>
  <c r="H217" i="1" s="1"/>
  <c r="H218" i="1" s="1"/>
  <c r="H219" i="1" s="1"/>
  <c r="O214" i="1"/>
  <c r="N195" i="1"/>
  <c r="N200" i="1"/>
  <c r="N202" i="1"/>
  <c r="R104" i="1"/>
  <c r="U104" i="1" s="1"/>
  <c r="X104" i="1" s="1"/>
  <c r="D105" i="1" s="1"/>
  <c r="Q104" i="1"/>
  <c r="T104" i="1" s="1"/>
  <c r="W104" i="1" s="1"/>
  <c r="C105" i="1" s="1"/>
  <c r="H220" i="1" l="1"/>
  <c r="H221" i="1" s="1"/>
  <c r="H222" i="1" s="1"/>
  <c r="H223" i="1" s="1"/>
  <c r="O223" i="1" s="1"/>
  <c r="O219" i="1"/>
  <c r="O228" i="1"/>
  <c r="G7" i="2" s="1"/>
  <c r="E195" i="1"/>
  <c r="E196" i="1" s="1"/>
  <c r="N194" i="1"/>
  <c r="E197" i="1"/>
  <c r="E198" i="1" s="1"/>
  <c r="N196" i="1"/>
  <c r="Q105" i="1"/>
  <c r="T105" i="1" s="1"/>
  <c r="W105" i="1" s="1"/>
  <c r="C106" i="1" s="1"/>
  <c r="R105" i="1"/>
  <c r="U105" i="1" s="1"/>
  <c r="X105" i="1" s="1"/>
  <c r="D106" i="1" s="1"/>
  <c r="O226" i="1" l="1"/>
  <c r="O227" i="1"/>
  <c r="F7" i="2" s="1"/>
  <c r="E199" i="1"/>
  <c r="E200" i="1" s="1"/>
  <c r="E201" i="1" s="1"/>
  <c r="N198" i="1"/>
  <c r="R106" i="1"/>
  <c r="U106" i="1" s="1"/>
  <c r="X106" i="1" s="1"/>
  <c r="D107" i="1" s="1"/>
  <c r="Q106" i="1"/>
  <c r="T106" i="1" s="1"/>
  <c r="W106" i="1" s="1"/>
  <c r="C107" i="1" s="1"/>
  <c r="E7" i="2" l="1"/>
  <c r="O229" i="1"/>
  <c r="E202" i="1"/>
  <c r="E203" i="1" s="1"/>
  <c r="N201" i="1"/>
  <c r="N205" i="1"/>
  <c r="Q107" i="1"/>
  <c r="T107" i="1" s="1"/>
  <c r="W107" i="1" s="1"/>
  <c r="C108" i="1" s="1"/>
  <c r="R107" i="1"/>
  <c r="U107" i="1" s="1"/>
  <c r="X107" i="1" s="1"/>
  <c r="D108" i="1" s="1"/>
  <c r="E204" i="1" l="1"/>
  <c r="N203" i="1"/>
  <c r="Q108" i="1"/>
  <c r="T108" i="1" s="1"/>
  <c r="W108" i="1" s="1"/>
  <c r="C109" i="1" s="1"/>
  <c r="R108" i="1"/>
  <c r="U108" i="1" s="1"/>
  <c r="X108" i="1" s="1"/>
  <c r="D109" i="1" s="1"/>
  <c r="E205" i="1" l="1"/>
  <c r="E206" i="1" s="1"/>
  <c r="N204" i="1"/>
  <c r="E207" i="1"/>
  <c r="N206" i="1"/>
  <c r="R109" i="1"/>
  <c r="U109" i="1" s="1"/>
  <c r="X109" i="1" s="1"/>
  <c r="D110" i="1" s="1"/>
  <c r="Q109" i="1"/>
  <c r="T109" i="1" s="1"/>
  <c r="W109" i="1" s="1"/>
  <c r="C110" i="1" s="1"/>
  <c r="E208" i="1" l="1"/>
  <c r="N207" i="1"/>
  <c r="R110" i="1"/>
  <c r="U110" i="1" s="1"/>
  <c r="X110" i="1" s="1"/>
  <c r="D111" i="1" s="1"/>
  <c r="Q110" i="1"/>
  <c r="T110" i="1" s="1"/>
  <c r="W110" i="1" s="1"/>
  <c r="C111" i="1" s="1"/>
  <c r="E209" i="1" l="1"/>
  <c r="N208" i="1"/>
  <c r="R111" i="1"/>
  <c r="U111" i="1" s="1"/>
  <c r="X111" i="1" s="1"/>
  <c r="D112" i="1" s="1"/>
  <c r="Q111" i="1"/>
  <c r="T111" i="1" s="1"/>
  <c r="W111" i="1" s="1"/>
  <c r="C112" i="1" s="1"/>
  <c r="E210" i="1" l="1"/>
  <c r="N209" i="1"/>
  <c r="N211" i="1"/>
  <c r="Q112" i="1"/>
  <c r="T112" i="1" s="1"/>
  <c r="W112" i="1" s="1"/>
  <c r="C113" i="1" s="1"/>
  <c r="R112" i="1"/>
  <c r="U112" i="1" s="1"/>
  <c r="X112" i="1" s="1"/>
  <c r="D113" i="1" s="1"/>
  <c r="N210" i="1" l="1"/>
  <c r="E211" i="1"/>
  <c r="E212" i="1" s="1"/>
  <c r="N212" i="1" s="1"/>
  <c r="Q113" i="1"/>
  <c r="T113" i="1" s="1"/>
  <c r="W113" i="1" s="1"/>
  <c r="C114" i="1" s="1"/>
  <c r="R113" i="1"/>
  <c r="U113" i="1" s="1"/>
  <c r="X113" i="1" s="1"/>
  <c r="D114" i="1" s="1"/>
  <c r="E213" i="1" l="1"/>
  <c r="E214" i="1"/>
  <c r="N213" i="1"/>
  <c r="E215" i="1"/>
  <c r="N214" i="1"/>
  <c r="Q114" i="1"/>
  <c r="T114" i="1" s="1"/>
  <c r="W114" i="1" s="1"/>
  <c r="C115" i="1" s="1"/>
  <c r="R114" i="1"/>
  <c r="U114" i="1" s="1"/>
  <c r="X114" i="1" s="1"/>
  <c r="D115" i="1" s="1"/>
  <c r="E216" i="1" l="1"/>
  <c r="N215" i="1"/>
  <c r="R115" i="1"/>
  <c r="U115" i="1" s="1"/>
  <c r="X115" i="1" s="1"/>
  <c r="D116" i="1" s="1"/>
  <c r="Q115" i="1"/>
  <c r="T115" i="1" s="1"/>
  <c r="W115" i="1" s="1"/>
  <c r="C116" i="1" s="1"/>
  <c r="E217" i="1" l="1"/>
  <c r="N216" i="1"/>
  <c r="N219" i="1"/>
  <c r="Q116" i="1"/>
  <c r="T116" i="1" s="1"/>
  <c r="W116" i="1" s="1"/>
  <c r="C117" i="1" s="1"/>
  <c r="R116" i="1"/>
  <c r="U116" i="1" s="1"/>
  <c r="X116" i="1" s="1"/>
  <c r="D117" i="1" s="1"/>
  <c r="E218" i="1" l="1"/>
  <c r="N217" i="1"/>
  <c r="Q117" i="1"/>
  <c r="T117" i="1" s="1"/>
  <c r="W117" i="1" s="1"/>
  <c r="C118" i="1" s="1"/>
  <c r="R117" i="1"/>
  <c r="U117" i="1" s="1"/>
  <c r="X117" i="1" s="1"/>
  <c r="D118" i="1" s="1"/>
  <c r="E219" i="1" l="1"/>
  <c r="E220" i="1" s="1"/>
  <c r="N218" i="1"/>
  <c r="R118" i="1"/>
  <c r="U118" i="1" s="1"/>
  <c r="X118" i="1" s="1"/>
  <c r="D119" i="1" s="1"/>
  <c r="Q118" i="1"/>
  <c r="T118" i="1" s="1"/>
  <c r="W118" i="1" s="1"/>
  <c r="C119" i="1" s="1"/>
  <c r="E221" i="1" l="1"/>
  <c r="N220" i="1"/>
  <c r="Q119" i="1"/>
  <c r="T119" i="1" s="1"/>
  <c r="W119" i="1" s="1"/>
  <c r="C120" i="1" s="1"/>
  <c r="R119" i="1"/>
  <c r="U119" i="1" s="1"/>
  <c r="X119" i="1" s="1"/>
  <c r="D120" i="1" s="1"/>
  <c r="N221" i="1" l="1"/>
  <c r="E222" i="1"/>
  <c r="R120" i="1"/>
  <c r="U120" i="1" s="1"/>
  <c r="X120" i="1" s="1"/>
  <c r="D121" i="1" s="1"/>
  <c r="Q120" i="1"/>
  <c r="T120" i="1" s="1"/>
  <c r="W120" i="1" s="1"/>
  <c r="C121" i="1" s="1"/>
  <c r="E223" i="1" l="1"/>
  <c r="N223" i="1" s="1"/>
  <c r="N226" i="1" s="1"/>
  <c r="N222" i="1"/>
  <c r="N227" i="1"/>
  <c r="F6" i="2" s="1"/>
  <c r="N228" i="1"/>
  <c r="G6" i="2" s="1"/>
  <c r="R121" i="1"/>
  <c r="U121" i="1" s="1"/>
  <c r="X121" i="1" s="1"/>
  <c r="D122" i="1" s="1"/>
  <c r="Q121" i="1"/>
  <c r="T121" i="1" s="1"/>
  <c r="W121" i="1" s="1"/>
  <c r="C122" i="1" s="1"/>
  <c r="E6" i="2" l="1"/>
  <c r="N229" i="1"/>
  <c r="Q122" i="1"/>
  <c r="T122" i="1" s="1"/>
  <c r="W122" i="1" s="1"/>
  <c r="C123" i="1" s="1"/>
  <c r="R122" i="1"/>
  <c r="U122" i="1" s="1"/>
  <c r="X122" i="1" s="1"/>
  <c r="D123" i="1" s="1"/>
  <c r="R123" i="1" l="1"/>
  <c r="U123" i="1" s="1"/>
  <c r="X123" i="1" s="1"/>
  <c r="D124" i="1" s="1"/>
  <c r="Q123" i="1"/>
  <c r="T123" i="1" s="1"/>
  <c r="W123" i="1" s="1"/>
  <c r="C124" i="1" s="1"/>
  <c r="R124" i="1" l="1"/>
  <c r="U124" i="1" s="1"/>
  <c r="X124" i="1" s="1"/>
  <c r="D125" i="1" s="1"/>
  <c r="Q124" i="1"/>
  <c r="T124" i="1" s="1"/>
  <c r="W124" i="1" s="1"/>
  <c r="C125" i="1" s="1"/>
  <c r="Q125" i="1" l="1"/>
  <c r="T125" i="1" s="1"/>
  <c r="W125" i="1" s="1"/>
  <c r="C126" i="1" s="1"/>
  <c r="R125" i="1"/>
  <c r="U125" i="1" s="1"/>
  <c r="X125" i="1" s="1"/>
  <c r="D126" i="1" s="1"/>
  <c r="R126" i="1" l="1"/>
  <c r="U126" i="1" s="1"/>
  <c r="X126" i="1" s="1"/>
  <c r="D127" i="1" s="1"/>
  <c r="Q126" i="1"/>
  <c r="T126" i="1" s="1"/>
  <c r="W126" i="1" s="1"/>
  <c r="C127" i="1" s="1"/>
  <c r="R127" i="1" l="1"/>
  <c r="U127" i="1" s="1"/>
  <c r="X127" i="1" s="1"/>
  <c r="D128" i="1" s="1"/>
  <c r="Q127" i="1"/>
  <c r="T127" i="1" s="1"/>
  <c r="W127" i="1" s="1"/>
  <c r="C128" i="1" s="1"/>
  <c r="Q128" i="1" l="1"/>
  <c r="T128" i="1" s="1"/>
  <c r="W128" i="1" s="1"/>
  <c r="C129" i="1" s="1"/>
  <c r="R128" i="1"/>
  <c r="U128" i="1" s="1"/>
  <c r="X128" i="1" s="1"/>
  <c r="D129" i="1" s="1"/>
  <c r="Q129" i="1" l="1"/>
  <c r="T129" i="1" s="1"/>
  <c r="W129" i="1" s="1"/>
  <c r="C130" i="1" s="1"/>
  <c r="R129" i="1"/>
  <c r="U129" i="1" s="1"/>
  <c r="X129" i="1" s="1"/>
  <c r="D130" i="1" s="1"/>
  <c r="R130" i="1" l="1"/>
  <c r="U130" i="1" s="1"/>
  <c r="X130" i="1" s="1"/>
  <c r="D131" i="1" s="1"/>
  <c r="Q130" i="1"/>
  <c r="T130" i="1" s="1"/>
  <c r="W130" i="1" s="1"/>
  <c r="C131" i="1" s="1"/>
  <c r="Q131" i="1" l="1"/>
  <c r="T131" i="1" s="1"/>
  <c r="W131" i="1" s="1"/>
  <c r="C132" i="1" s="1"/>
  <c r="R131" i="1"/>
  <c r="U131" i="1" s="1"/>
  <c r="X131" i="1" s="1"/>
  <c r="D132" i="1" s="1"/>
  <c r="R132" i="1" l="1"/>
  <c r="U132" i="1" s="1"/>
  <c r="X132" i="1" s="1"/>
  <c r="D133" i="1" s="1"/>
  <c r="Q132" i="1"/>
  <c r="T132" i="1" s="1"/>
  <c r="W132" i="1" s="1"/>
  <c r="C133" i="1" s="1"/>
  <c r="R133" i="1" l="1"/>
  <c r="U133" i="1" s="1"/>
  <c r="X133" i="1" s="1"/>
  <c r="D134" i="1" s="1"/>
  <c r="Q133" i="1"/>
  <c r="T133" i="1" s="1"/>
  <c r="W133" i="1" s="1"/>
  <c r="C134" i="1" s="1"/>
  <c r="R134" i="1" l="1"/>
  <c r="U134" i="1" s="1"/>
  <c r="X134" i="1" s="1"/>
  <c r="D135" i="1" s="1"/>
  <c r="Q134" i="1"/>
  <c r="T134" i="1" s="1"/>
  <c r="W134" i="1" s="1"/>
  <c r="C135" i="1" s="1"/>
  <c r="R135" i="1" l="1"/>
  <c r="U135" i="1" s="1"/>
  <c r="X135" i="1" s="1"/>
  <c r="D136" i="1" s="1"/>
  <c r="Q135" i="1"/>
  <c r="T135" i="1" s="1"/>
  <c r="W135" i="1" s="1"/>
  <c r="C136" i="1" s="1"/>
  <c r="R136" i="1" l="1"/>
  <c r="U136" i="1" s="1"/>
  <c r="X136" i="1" s="1"/>
  <c r="D137" i="1" s="1"/>
  <c r="Q136" i="1"/>
  <c r="T136" i="1" s="1"/>
  <c r="W136" i="1" s="1"/>
  <c r="C137" i="1" s="1"/>
  <c r="Q137" i="1" l="1"/>
  <c r="T137" i="1" s="1"/>
  <c r="W137" i="1" s="1"/>
  <c r="C138" i="1" s="1"/>
  <c r="R137" i="1"/>
  <c r="U137" i="1" s="1"/>
  <c r="X137" i="1" s="1"/>
  <c r="D138" i="1" s="1"/>
  <c r="R138" i="1" l="1"/>
  <c r="U138" i="1" s="1"/>
  <c r="X138" i="1" s="1"/>
  <c r="D139" i="1" s="1"/>
  <c r="Q138" i="1"/>
  <c r="T138" i="1" s="1"/>
  <c r="W138" i="1" s="1"/>
  <c r="C139" i="1" s="1"/>
  <c r="Q139" i="1" l="1"/>
  <c r="T139" i="1" s="1"/>
  <c r="W139" i="1" s="1"/>
  <c r="C140" i="1" s="1"/>
  <c r="R139" i="1"/>
  <c r="U139" i="1" s="1"/>
  <c r="X139" i="1" s="1"/>
  <c r="D140" i="1" s="1"/>
  <c r="Q140" i="1" l="1"/>
  <c r="T140" i="1" s="1"/>
  <c r="W140" i="1" s="1"/>
  <c r="C141" i="1" s="1"/>
  <c r="R140" i="1"/>
  <c r="U140" i="1" s="1"/>
  <c r="X140" i="1" s="1"/>
  <c r="D141" i="1" s="1"/>
  <c r="Q141" i="1" l="1"/>
  <c r="T141" i="1" s="1"/>
  <c r="W141" i="1" s="1"/>
  <c r="C142" i="1" s="1"/>
  <c r="R141" i="1"/>
  <c r="U141" i="1" s="1"/>
  <c r="X141" i="1" s="1"/>
  <c r="D142" i="1" s="1"/>
  <c r="R142" i="1" l="1"/>
  <c r="U142" i="1" s="1"/>
  <c r="X142" i="1" s="1"/>
  <c r="D143" i="1" s="1"/>
  <c r="Q142" i="1"/>
  <c r="T142" i="1" s="1"/>
  <c r="W142" i="1" s="1"/>
  <c r="C143" i="1" s="1"/>
  <c r="Q143" i="1" l="1"/>
  <c r="T143" i="1" s="1"/>
  <c r="W143" i="1" s="1"/>
  <c r="C144" i="1" s="1"/>
  <c r="R143" i="1"/>
  <c r="U143" i="1" s="1"/>
  <c r="X143" i="1" s="1"/>
  <c r="D144" i="1" s="1"/>
  <c r="Q144" i="1" l="1"/>
  <c r="T144" i="1" s="1"/>
  <c r="W144" i="1" s="1"/>
  <c r="C145" i="1" s="1"/>
  <c r="R144" i="1"/>
  <c r="U144" i="1" s="1"/>
  <c r="X144" i="1" s="1"/>
  <c r="D145" i="1" s="1"/>
  <c r="Q145" i="1" l="1"/>
  <c r="T145" i="1" s="1"/>
  <c r="W145" i="1" s="1"/>
  <c r="C146" i="1" s="1"/>
  <c r="R145" i="1"/>
  <c r="U145" i="1" s="1"/>
  <c r="X145" i="1" s="1"/>
  <c r="D146" i="1" s="1"/>
  <c r="R146" i="1" l="1"/>
  <c r="U146" i="1" s="1"/>
  <c r="X146" i="1" s="1"/>
  <c r="D147" i="1" s="1"/>
  <c r="Q146" i="1"/>
  <c r="T146" i="1" s="1"/>
  <c r="W146" i="1" s="1"/>
  <c r="C147" i="1" s="1"/>
  <c r="R147" i="1" l="1"/>
  <c r="U147" i="1" s="1"/>
  <c r="X147" i="1" s="1"/>
  <c r="D148" i="1" s="1"/>
  <c r="Q147" i="1"/>
  <c r="T147" i="1" s="1"/>
  <c r="W147" i="1" s="1"/>
  <c r="C148" i="1" s="1"/>
  <c r="R148" i="1" l="1"/>
  <c r="U148" i="1" s="1"/>
  <c r="X148" i="1" s="1"/>
  <c r="D149" i="1" s="1"/>
  <c r="Q148" i="1"/>
  <c r="T148" i="1" s="1"/>
  <c r="W148" i="1" s="1"/>
  <c r="C149" i="1" s="1"/>
  <c r="Q149" i="1" l="1"/>
  <c r="T149" i="1" s="1"/>
  <c r="W149" i="1" s="1"/>
  <c r="C150" i="1" s="1"/>
  <c r="R149" i="1"/>
  <c r="U149" i="1" s="1"/>
  <c r="X149" i="1" s="1"/>
  <c r="D150" i="1" s="1"/>
  <c r="Q150" i="1" l="1"/>
  <c r="T150" i="1" s="1"/>
  <c r="W150" i="1" s="1"/>
  <c r="C151" i="1" s="1"/>
  <c r="R150" i="1"/>
  <c r="U150" i="1" s="1"/>
  <c r="X150" i="1" s="1"/>
  <c r="D151" i="1" s="1"/>
  <c r="R151" i="1" l="1"/>
  <c r="U151" i="1" s="1"/>
  <c r="X151" i="1" s="1"/>
  <c r="D152" i="1" s="1"/>
  <c r="Q151" i="1"/>
  <c r="T151" i="1" s="1"/>
  <c r="W151" i="1" s="1"/>
  <c r="C152" i="1" s="1"/>
  <c r="R152" i="1" l="1"/>
  <c r="U152" i="1" s="1"/>
  <c r="X152" i="1" s="1"/>
  <c r="D153" i="1" s="1"/>
  <c r="Q152" i="1"/>
  <c r="T152" i="1" s="1"/>
  <c r="W152" i="1" s="1"/>
  <c r="C153" i="1" s="1"/>
  <c r="Q153" i="1" l="1"/>
  <c r="T153" i="1" s="1"/>
  <c r="W153" i="1" s="1"/>
  <c r="C154" i="1" s="1"/>
  <c r="R153" i="1"/>
  <c r="U153" i="1" s="1"/>
  <c r="X153" i="1" s="1"/>
  <c r="D154" i="1" s="1"/>
  <c r="Q154" i="1" l="1"/>
  <c r="T154" i="1" s="1"/>
  <c r="W154" i="1" s="1"/>
  <c r="C155" i="1" s="1"/>
  <c r="R154" i="1"/>
  <c r="U154" i="1" s="1"/>
  <c r="X154" i="1" s="1"/>
  <c r="D155" i="1" s="1"/>
  <c r="Q155" i="1" l="1"/>
  <c r="T155" i="1" s="1"/>
  <c r="W155" i="1" s="1"/>
  <c r="C156" i="1" s="1"/>
  <c r="R155" i="1"/>
  <c r="U155" i="1" s="1"/>
  <c r="X155" i="1" s="1"/>
  <c r="D156" i="1" s="1"/>
  <c r="R156" i="1" l="1"/>
  <c r="U156" i="1" s="1"/>
  <c r="X156" i="1" s="1"/>
  <c r="D157" i="1" s="1"/>
  <c r="Q156" i="1"/>
  <c r="T156" i="1" s="1"/>
  <c r="W156" i="1" s="1"/>
  <c r="C157" i="1" s="1"/>
  <c r="R157" i="1" l="1"/>
  <c r="U157" i="1" s="1"/>
  <c r="X157" i="1" s="1"/>
  <c r="D158" i="1" s="1"/>
  <c r="Q157" i="1"/>
  <c r="T157" i="1" s="1"/>
  <c r="W157" i="1" s="1"/>
  <c r="C158" i="1" s="1"/>
  <c r="R158" i="1" l="1"/>
  <c r="U158" i="1" s="1"/>
  <c r="X158" i="1" s="1"/>
  <c r="D159" i="1" s="1"/>
  <c r="Q158" i="1"/>
  <c r="T158" i="1" s="1"/>
  <c r="W158" i="1" s="1"/>
  <c r="C159" i="1" s="1"/>
  <c r="Q159" i="1" l="1"/>
  <c r="T159" i="1" s="1"/>
  <c r="W159" i="1" s="1"/>
  <c r="C160" i="1" s="1"/>
  <c r="R159" i="1"/>
  <c r="U159" i="1" s="1"/>
  <c r="X159" i="1" s="1"/>
  <c r="D160" i="1" s="1"/>
  <c r="R160" i="1" l="1"/>
  <c r="U160" i="1" s="1"/>
  <c r="X160" i="1" s="1"/>
  <c r="D161" i="1" s="1"/>
  <c r="Q160" i="1"/>
  <c r="T160" i="1" s="1"/>
  <c r="W160" i="1" s="1"/>
  <c r="C161" i="1" s="1"/>
  <c r="Q161" i="1" l="1"/>
  <c r="T161" i="1" s="1"/>
  <c r="W161" i="1" s="1"/>
  <c r="C162" i="1" s="1"/>
  <c r="R161" i="1"/>
  <c r="U161" i="1" s="1"/>
  <c r="X161" i="1" s="1"/>
  <c r="D162" i="1" s="1"/>
  <c r="Q162" i="1" l="1"/>
  <c r="T162" i="1" s="1"/>
  <c r="W162" i="1" s="1"/>
  <c r="C163" i="1" s="1"/>
  <c r="R162" i="1"/>
  <c r="U162" i="1" s="1"/>
  <c r="X162" i="1" s="1"/>
  <c r="D163" i="1" s="1"/>
  <c r="R163" i="1" l="1"/>
  <c r="U163" i="1" s="1"/>
  <c r="X163" i="1" s="1"/>
  <c r="D164" i="1" s="1"/>
  <c r="Q163" i="1"/>
  <c r="T163" i="1" s="1"/>
  <c r="W163" i="1" s="1"/>
  <c r="C164" i="1" s="1"/>
  <c r="Q164" i="1" l="1"/>
  <c r="T164" i="1" s="1"/>
  <c r="W164" i="1" s="1"/>
  <c r="C165" i="1" s="1"/>
  <c r="R164" i="1"/>
  <c r="U164" i="1" s="1"/>
  <c r="X164" i="1" s="1"/>
  <c r="D165" i="1" s="1"/>
  <c r="R165" i="1" l="1"/>
  <c r="U165" i="1" s="1"/>
  <c r="X165" i="1" s="1"/>
  <c r="D166" i="1" s="1"/>
  <c r="Q165" i="1"/>
  <c r="T165" i="1" s="1"/>
  <c r="W165" i="1" s="1"/>
  <c r="C166" i="1" s="1"/>
  <c r="Q166" i="1" l="1"/>
  <c r="T166" i="1" s="1"/>
  <c r="W166" i="1" s="1"/>
  <c r="C167" i="1" s="1"/>
  <c r="R166" i="1"/>
  <c r="U166" i="1" s="1"/>
  <c r="X166" i="1" s="1"/>
  <c r="D167" i="1" s="1"/>
  <c r="R167" i="1" l="1"/>
  <c r="U167" i="1" s="1"/>
  <c r="X167" i="1" s="1"/>
  <c r="D168" i="1" s="1"/>
  <c r="Q167" i="1"/>
  <c r="T167" i="1" s="1"/>
  <c r="W167" i="1" s="1"/>
  <c r="C168" i="1" s="1"/>
  <c r="Q168" i="1" l="1"/>
  <c r="T168" i="1" s="1"/>
  <c r="W168" i="1" s="1"/>
  <c r="C169" i="1" s="1"/>
  <c r="R168" i="1"/>
  <c r="U168" i="1" s="1"/>
  <c r="X168" i="1" s="1"/>
  <c r="D169" i="1" s="1"/>
  <c r="Q169" i="1" l="1"/>
  <c r="T169" i="1" s="1"/>
  <c r="W169" i="1" s="1"/>
  <c r="C170" i="1" s="1"/>
  <c r="R169" i="1"/>
  <c r="U169" i="1" s="1"/>
  <c r="X169" i="1" s="1"/>
  <c r="D170" i="1" s="1"/>
  <c r="Q170" i="1" l="1"/>
  <c r="T170" i="1" s="1"/>
  <c r="W170" i="1" s="1"/>
  <c r="C171" i="1" s="1"/>
  <c r="R170" i="1"/>
  <c r="U170" i="1" s="1"/>
  <c r="X170" i="1" s="1"/>
  <c r="D171" i="1" s="1"/>
  <c r="R171" i="1" l="1"/>
  <c r="U171" i="1" s="1"/>
  <c r="X171" i="1" s="1"/>
  <c r="D172" i="1" s="1"/>
  <c r="Q171" i="1"/>
  <c r="T171" i="1" s="1"/>
  <c r="W171" i="1" s="1"/>
  <c r="C172" i="1" s="1"/>
  <c r="Q172" i="1" l="1"/>
  <c r="T172" i="1" s="1"/>
  <c r="W172" i="1" s="1"/>
  <c r="C173" i="1" s="1"/>
  <c r="R172" i="1"/>
  <c r="U172" i="1" s="1"/>
  <c r="X172" i="1" s="1"/>
  <c r="D173" i="1" s="1"/>
  <c r="R173" i="1" l="1"/>
  <c r="U173" i="1" s="1"/>
  <c r="X173" i="1" s="1"/>
  <c r="D174" i="1" s="1"/>
  <c r="Q173" i="1"/>
  <c r="T173" i="1" s="1"/>
  <c r="W173" i="1" s="1"/>
  <c r="C174" i="1" s="1"/>
  <c r="Q174" i="1" l="1"/>
  <c r="T174" i="1" s="1"/>
  <c r="W174" i="1" s="1"/>
  <c r="C175" i="1" s="1"/>
  <c r="R174" i="1"/>
  <c r="U174" i="1" s="1"/>
  <c r="X174" i="1" s="1"/>
  <c r="D175" i="1" s="1"/>
  <c r="R175" i="1" l="1"/>
  <c r="U175" i="1" s="1"/>
  <c r="X175" i="1" s="1"/>
  <c r="D176" i="1" s="1"/>
  <c r="Q175" i="1"/>
  <c r="T175" i="1" s="1"/>
  <c r="W175" i="1" s="1"/>
  <c r="C176" i="1" s="1"/>
  <c r="Q176" i="1" l="1"/>
  <c r="T176" i="1" s="1"/>
  <c r="W176" i="1" s="1"/>
  <c r="C177" i="1" s="1"/>
  <c r="R176" i="1"/>
  <c r="U176" i="1" s="1"/>
  <c r="X176" i="1" s="1"/>
  <c r="D177" i="1" s="1"/>
  <c r="Q177" i="1" l="1"/>
  <c r="T177" i="1" s="1"/>
  <c r="W177" i="1" s="1"/>
  <c r="C178" i="1" s="1"/>
  <c r="R177" i="1"/>
  <c r="U177" i="1" s="1"/>
  <c r="X177" i="1" s="1"/>
  <c r="D178" i="1" s="1"/>
  <c r="Q178" i="1" l="1"/>
  <c r="T178" i="1" s="1"/>
  <c r="W178" i="1" s="1"/>
  <c r="C179" i="1" s="1"/>
  <c r="R178" i="1"/>
  <c r="U178" i="1" s="1"/>
  <c r="X178" i="1" s="1"/>
  <c r="D179" i="1" s="1"/>
  <c r="Q179" i="1" l="1"/>
  <c r="T179" i="1" s="1"/>
  <c r="W179" i="1" s="1"/>
  <c r="C180" i="1" s="1"/>
  <c r="R179" i="1"/>
  <c r="U179" i="1" s="1"/>
  <c r="X179" i="1" s="1"/>
  <c r="D180" i="1" s="1"/>
  <c r="R180" i="1" l="1"/>
  <c r="U180" i="1" s="1"/>
  <c r="X180" i="1" s="1"/>
  <c r="D181" i="1" s="1"/>
  <c r="Q180" i="1"/>
  <c r="T180" i="1" s="1"/>
  <c r="W180" i="1" s="1"/>
  <c r="C181" i="1" s="1"/>
  <c r="Q181" i="1" l="1"/>
  <c r="T181" i="1" s="1"/>
  <c r="W181" i="1" s="1"/>
  <c r="C182" i="1" s="1"/>
  <c r="R181" i="1"/>
  <c r="U181" i="1" s="1"/>
  <c r="X181" i="1" s="1"/>
  <c r="D182" i="1" s="1"/>
  <c r="R182" i="1" l="1"/>
  <c r="U182" i="1" s="1"/>
  <c r="X182" i="1" s="1"/>
  <c r="D183" i="1" s="1"/>
  <c r="Q182" i="1"/>
  <c r="T182" i="1" s="1"/>
  <c r="W182" i="1" s="1"/>
  <c r="C183" i="1" s="1"/>
  <c r="Q183" i="1" l="1"/>
  <c r="T183" i="1" s="1"/>
  <c r="W183" i="1" s="1"/>
  <c r="C184" i="1" s="1"/>
  <c r="R183" i="1"/>
  <c r="U183" i="1" s="1"/>
  <c r="X183" i="1" s="1"/>
  <c r="D184" i="1" s="1"/>
  <c r="R184" i="1" l="1"/>
  <c r="U184" i="1" s="1"/>
  <c r="X184" i="1" s="1"/>
  <c r="D185" i="1" s="1"/>
  <c r="Q184" i="1"/>
  <c r="T184" i="1" s="1"/>
  <c r="W184" i="1" s="1"/>
  <c r="C185" i="1" s="1"/>
  <c r="Q185" i="1" l="1"/>
  <c r="T185" i="1" s="1"/>
  <c r="W185" i="1" s="1"/>
  <c r="C186" i="1" s="1"/>
  <c r="R185" i="1"/>
  <c r="U185" i="1" s="1"/>
  <c r="X185" i="1" s="1"/>
  <c r="D186" i="1" s="1"/>
  <c r="R186" i="1" l="1"/>
  <c r="U186" i="1" s="1"/>
  <c r="X186" i="1" s="1"/>
  <c r="D187" i="1" s="1"/>
  <c r="Q186" i="1"/>
  <c r="T186" i="1" s="1"/>
  <c r="W186" i="1" s="1"/>
  <c r="C187" i="1" s="1"/>
  <c r="R187" i="1" l="1"/>
  <c r="U187" i="1" s="1"/>
  <c r="X187" i="1" s="1"/>
  <c r="D188" i="1" s="1"/>
  <c r="Q187" i="1"/>
  <c r="T187" i="1" s="1"/>
  <c r="W187" i="1" s="1"/>
  <c r="C188" i="1" s="1"/>
  <c r="R188" i="1" l="1"/>
  <c r="U188" i="1" s="1"/>
  <c r="X188" i="1" s="1"/>
  <c r="D189" i="1" s="1"/>
  <c r="Q188" i="1"/>
  <c r="T188" i="1" s="1"/>
  <c r="W188" i="1" s="1"/>
  <c r="C189" i="1" s="1"/>
  <c r="R189" i="1" l="1"/>
  <c r="Q189" i="1"/>
  <c r="T189" i="1" s="1"/>
  <c r="W189" i="1" s="1"/>
  <c r="C190" i="1" s="1"/>
  <c r="U189" i="1"/>
  <c r="X189" i="1" s="1"/>
  <c r="D190" i="1" s="1"/>
  <c r="R190" i="1" l="1"/>
  <c r="U190" i="1" s="1"/>
  <c r="X190" i="1" s="1"/>
  <c r="D191" i="1" s="1"/>
  <c r="Q190" i="1"/>
  <c r="T190" i="1" s="1"/>
  <c r="W190" i="1" s="1"/>
  <c r="C191" i="1" s="1"/>
  <c r="Q191" i="1" l="1"/>
  <c r="T191" i="1" s="1"/>
  <c r="W191" i="1" s="1"/>
  <c r="C192" i="1" s="1"/>
  <c r="R191" i="1"/>
  <c r="U191" i="1" s="1"/>
  <c r="X191" i="1" s="1"/>
  <c r="D192" i="1" s="1"/>
  <c r="R192" i="1" l="1"/>
  <c r="U192" i="1" s="1"/>
  <c r="X192" i="1" s="1"/>
  <c r="D193" i="1" s="1"/>
  <c r="Q192" i="1"/>
  <c r="T192" i="1" s="1"/>
  <c r="W192" i="1" s="1"/>
  <c r="C193" i="1" s="1"/>
  <c r="R193" i="1" l="1"/>
  <c r="U193" i="1" s="1"/>
  <c r="X193" i="1" s="1"/>
  <c r="D194" i="1" s="1"/>
  <c r="Q193" i="1"/>
  <c r="T193" i="1" s="1"/>
  <c r="W193" i="1" s="1"/>
  <c r="C194" i="1" s="1"/>
  <c r="R194" i="1" l="1"/>
  <c r="U194" i="1" s="1"/>
  <c r="X194" i="1" s="1"/>
  <c r="D195" i="1" s="1"/>
  <c r="Q194" i="1"/>
  <c r="T194" i="1" s="1"/>
  <c r="W194" i="1" s="1"/>
  <c r="C195" i="1" s="1"/>
  <c r="Q195" i="1" l="1"/>
  <c r="T195" i="1" s="1"/>
  <c r="W195" i="1" s="1"/>
  <c r="C196" i="1" s="1"/>
  <c r="R195" i="1"/>
  <c r="U195" i="1" s="1"/>
  <c r="X195" i="1" s="1"/>
  <c r="D196" i="1" s="1"/>
  <c r="Q196" i="1" l="1"/>
  <c r="T196" i="1" s="1"/>
  <c r="W196" i="1" s="1"/>
  <c r="C197" i="1" s="1"/>
  <c r="R196" i="1"/>
  <c r="U196" i="1" s="1"/>
  <c r="X196" i="1" s="1"/>
  <c r="D197" i="1" s="1"/>
  <c r="R197" i="1" l="1"/>
  <c r="U197" i="1" s="1"/>
  <c r="X197" i="1" s="1"/>
  <c r="D198" i="1" s="1"/>
  <c r="Q197" i="1"/>
  <c r="T197" i="1" s="1"/>
  <c r="W197" i="1" s="1"/>
  <c r="C198" i="1" s="1"/>
  <c r="R198" i="1" l="1"/>
  <c r="U198" i="1" s="1"/>
  <c r="X198" i="1" s="1"/>
  <c r="D199" i="1" s="1"/>
  <c r="Q198" i="1"/>
  <c r="T198" i="1" s="1"/>
  <c r="W198" i="1" s="1"/>
  <c r="C199" i="1" s="1"/>
  <c r="R199" i="1" l="1"/>
  <c r="U199" i="1" s="1"/>
  <c r="X199" i="1" s="1"/>
  <c r="D200" i="1" s="1"/>
  <c r="Q199" i="1"/>
  <c r="T199" i="1" s="1"/>
  <c r="W199" i="1" s="1"/>
  <c r="C200" i="1" s="1"/>
  <c r="R200" i="1" l="1"/>
  <c r="U200" i="1" s="1"/>
  <c r="X200" i="1" s="1"/>
  <c r="D201" i="1" s="1"/>
  <c r="Q200" i="1"/>
  <c r="T200" i="1" s="1"/>
  <c r="W200" i="1" s="1"/>
  <c r="C201" i="1" s="1"/>
  <c r="Q201" i="1" l="1"/>
  <c r="T201" i="1" s="1"/>
  <c r="W201" i="1" s="1"/>
  <c r="C202" i="1" s="1"/>
  <c r="R201" i="1"/>
  <c r="U201" i="1" s="1"/>
  <c r="X201" i="1" s="1"/>
  <c r="D202" i="1" s="1"/>
  <c r="R202" i="1" l="1"/>
  <c r="U202" i="1" s="1"/>
  <c r="X202" i="1" s="1"/>
  <c r="D203" i="1" s="1"/>
  <c r="Q202" i="1"/>
  <c r="T202" i="1" s="1"/>
  <c r="W202" i="1" s="1"/>
  <c r="C203" i="1" s="1"/>
  <c r="R203" i="1" l="1"/>
  <c r="U203" i="1" s="1"/>
  <c r="X203" i="1" s="1"/>
  <c r="D204" i="1" s="1"/>
  <c r="Q203" i="1"/>
  <c r="T203" i="1" s="1"/>
  <c r="W203" i="1" s="1"/>
  <c r="C204" i="1" s="1"/>
  <c r="Q204" i="1" l="1"/>
  <c r="T204" i="1" s="1"/>
  <c r="W204" i="1" s="1"/>
  <c r="C205" i="1" s="1"/>
  <c r="R204" i="1"/>
  <c r="U204" i="1" s="1"/>
  <c r="X204" i="1" s="1"/>
  <c r="D205" i="1" s="1"/>
  <c r="Q205" i="1" l="1"/>
  <c r="T205" i="1" s="1"/>
  <c r="W205" i="1" s="1"/>
  <c r="C206" i="1" s="1"/>
  <c r="R205" i="1"/>
  <c r="U205" i="1" s="1"/>
  <c r="X205" i="1" s="1"/>
  <c r="D206" i="1" s="1"/>
  <c r="Q206" i="1" l="1"/>
  <c r="T206" i="1" s="1"/>
  <c r="W206" i="1" s="1"/>
  <c r="C207" i="1" s="1"/>
  <c r="R206" i="1"/>
  <c r="U206" i="1" s="1"/>
  <c r="X206" i="1" s="1"/>
  <c r="D207" i="1" s="1"/>
  <c r="R207" i="1" l="1"/>
  <c r="Q207" i="1"/>
  <c r="T207" i="1" s="1"/>
  <c r="W207" i="1" s="1"/>
  <c r="C208" i="1" s="1"/>
  <c r="U207" i="1"/>
  <c r="X207" i="1" s="1"/>
  <c r="D208" i="1" s="1"/>
  <c r="R208" i="1" l="1"/>
  <c r="U208" i="1" s="1"/>
  <c r="X208" i="1" s="1"/>
  <c r="D209" i="1" s="1"/>
  <c r="Q208" i="1"/>
  <c r="T208" i="1" s="1"/>
  <c r="W208" i="1" s="1"/>
  <c r="C209" i="1" s="1"/>
  <c r="R209" i="1" l="1"/>
  <c r="U209" i="1" s="1"/>
  <c r="X209" i="1" s="1"/>
  <c r="D210" i="1" s="1"/>
  <c r="Q209" i="1"/>
  <c r="T209" i="1" s="1"/>
  <c r="W209" i="1" s="1"/>
  <c r="C210" i="1" s="1"/>
  <c r="R210" i="1" l="1"/>
  <c r="U210" i="1" s="1"/>
  <c r="X210" i="1" s="1"/>
  <c r="D211" i="1" s="1"/>
  <c r="Q210" i="1"/>
  <c r="T210" i="1" s="1"/>
  <c r="W210" i="1" s="1"/>
  <c r="C211" i="1" s="1"/>
  <c r="Q211" i="1" l="1"/>
  <c r="T211" i="1" s="1"/>
  <c r="W211" i="1" s="1"/>
  <c r="C212" i="1" s="1"/>
  <c r="R211" i="1"/>
  <c r="U211" i="1" s="1"/>
  <c r="X211" i="1" s="1"/>
  <c r="D212" i="1" s="1"/>
  <c r="Q212" i="1" l="1"/>
  <c r="T212" i="1" s="1"/>
  <c r="W212" i="1" s="1"/>
  <c r="C213" i="1" s="1"/>
  <c r="R212" i="1"/>
  <c r="U212" i="1" s="1"/>
  <c r="X212" i="1" s="1"/>
  <c r="D213" i="1" s="1"/>
  <c r="R213" i="1" l="1"/>
  <c r="U213" i="1" s="1"/>
  <c r="X213" i="1" s="1"/>
  <c r="D214" i="1" s="1"/>
  <c r="Q213" i="1"/>
  <c r="T213" i="1" s="1"/>
  <c r="W213" i="1" s="1"/>
  <c r="C214" i="1" s="1"/>
  <c r="R214" i="1" l="1"/>
  <c r="Q214" i="1"/>
  <c r="T214" i="1" s="1"/>
  <c r="W214" i="1" s="1"/>
  <c r="C215" i="1" s="1"/>
  <c r="U214" i="1"/>
  <c r="X214" i="1" s="1"/>
  <c r="D215" i="1" s="1"/>
  <c r="Q215" i="1" l="1"/>
  <c r="T215" i="1" s="1"/>
  <c r="W215" i="1" s="1"/>
  <c r="C216" i="1" s="1"/>
  <c r="R215" i="1"/>
  <c r="U215" i="1" s="1"/>
  <c r="X215" i="1" s="1"/>
  <c r="D216" i="1" s="1"/>
  <c r="Q216" i="1" l="1"/>
  <c r="T216" i="1" s="1"/>
  <c r="W216" i="1" s="1"/>
  <c r="C217" i="1" s="1"/>
  <c r="R216" i="1"/>
  <c r="U216" i="1" s="1"/>
  <c r="X216" i="1" s="1"/>
  <c r="D217" i="1" s="1"/>
  <c r="Q217" i="1" l="1"/>
  <c r="T217" i="1" s="1"/>
  <c r="W217" i="1" s="1"/>
  <c r="C218" i="1" s="1"/>
  <c r="R217" i="1"/>
  <c r="U217" i="1" s="1"/>
  <c r="X217" i="1" s="1"/>
  <c r="D218" i="1" s="1"/>
  <c r="Q218" i="1" l="1"/>
  <c r="T218" i="1" s="1"/>
  <c r="W218" i="1" s="1"/>
  <c r="C219" i="1" s="1"/>
  <c r="R218" i="1"/>
  <c r="U218" i="1" s="1"/>
  <c r="X218" i="1" s="1"/>
  <c r="D219" i="1" s="1"/>
  <c r="Q219" i="1" l="1"/>
  <c r="T219" i="1" s="1"/>
  <c r="W219" i="1" s="1"/>
  <c r="C220" i="1" s="1"/>
  <c r="R219" i="1"/>
  <c r="U219" i="1" s="1"/>
  <c r="X219" i="1" s="1"/>
  <c r="D220" i="1" s="1"/>
  <c r="Q220" i="1" l="1"/>
  <c r="T220" i="1" s="1"/>
  <c r="W220" i="1" s="1"/>
  <c r="C221" i="1" s="1"/>
  <c r="R220" i="1"/>
  <c r="U220" i="1" s="1"/>
  <c r="X220" i="1" s="1"/>
  <c r="D221" i="1" s="1"/>
  <c r="Q221" i="1" l="1"/>
  <c r="T221" i="1" s="1"/>
  <c r="W221" i="1" s="1"/>
  <c r="C222" i="1" s="1"/>
  <c r="R221" i="1"/>
  <c r="U221" i="1" s="1"/>
  <c r="X221" i="1" s="1"/>
  <c r="D222" i="1" s="1"/>
  <c r="R222" i="1" l="1"/>
  <c r="U222" i="1" s="1"/>
  <c r="X222" i="1" s="1"/>
  <c r="D223" i="1" s="1"/>
  <c r="Q222" i="1"/>
  <c r="T222" i="1" s="1"/>
  <c r="W222" i="1" s="1"/>
  <c r="C223" i="1" s="1"/>
  <c r="Q223" i="1" l="1"/>
  <c r="R223" i="1"/>
  <c r="U223" i="1" s="1"/>
  <c r="X223" i="1" s="1"/>
  <c r="T223" i="1"/>
  <c r="W223" i="1" s="1"/>
</calcChain>
</file>

<file path=xl/sharedStrings.xml><?xml version="1.0" encoding="utf-8"?>
<sst xmlns="http://schemas.openxmlformats.org/spreadsheetml/2006/main" count="78" uniqueCount="59">
  <si>
    <t>gen</t>
  </si>
  <si>
    <t>d1</t>
  </si>
  <si>
    <t>d2</t>
  </si>
  <si>
    <t>Year random</t>
  </si>
  <si>
    <t>b1 good</t>
  </si>
  <si>
    <t>b2 bad</t>
  </si>
  <si>
    <t>b2 good</t>
  </si>
  <si>
    <t>1= good year</t>
  </si>
  <si>
    <t>b1 bad</t>
  </si>
  <si>
    <t>N1 t+1</t>
  </si>
  <si>
    <t>N2 t+1</t>
  </si>
  <si>
    <t>K</t>
  </si>
  <si>
    <t>0=bad year</t>
  </si>
  <si>
    <t>temp step</t>
  </si>
  <si>
    <t>if/then</t>
  </si>
  <si>
    <t>ave</t>
  </si>
  <si>
    <t>geo mean</t>
  </si>
  <si>
    <t>Bet Hedger</t>
  </si>
  <si>
    <t>Risky strategy</t>
  </si>
  <si>
    <t>Good year</t>
  </si>
  <si>
    <t>Bad year</t>
  </si>
  <si>
    <t>Bet-hedger</t>
  </si>
  <si>
    <t>arith mean</t>
  </si>
  <si>
    <t>Prob_bad_year</t>
  </si>
  <si>
    <t>Prob good yr</t>
  </si>
  <si>
    <t>risky</t>
  </si>
  <si>
    <t>Risky</t>
  </si>
  <si>
    <t>Bet Hedge</t>
  </si>
  <si>
    <t>mean</t>
  </si>
  <si>
    <t>var</t>
  </si>
  <si>
    <t>est geo mean</t>
  </si>
  <si>
    <t xml:space="preserve">good </t>
  </si>
  <si>
    <t>bad</t>
  </si>
  <si>
    <t>good</t>
  </si>
  <si>
    <t>est. of geo mean</t>
  </si>
  <si>
    <t>variance</t>
  </si>
  <si>
    <t xml:space="preserve">           death rates</t>
  </si>
  <si>
    <t xml:space="preserve">                 INPUT</t>
  </si>
  <si>
    <t>b1</t>
  </si>
  <si>
    <t>b2</t>
  </si>
  <si>
    <t>dd births</t>
  </si>
  <si>
    <t xml:space="preserve">dd births </t>
  </si>
  <si>
    <t>Bet H</t>
  </si>
  <si>
    <t>Notes</t>
  </si>
  <si>
    <t>where a = 0.0001</t>
  </si>
  <si>
    <t>The death rate is density independent: D = 1.</t>
  </si>
  <si>
    <r>
      <t>Births are density dependent: B = b/(1 + a N</t>
    </r>
    <r>
      <rPr>
        <sz val="10"/>
        <color theme="1"/>
        <rFont val="Calibri (Body)_x0000_"/>
      </rPr>
      <t>tot</t>
    </r>
    <r>
      <rPr>
        <sz val="12"/>
        <color theme="1"/>
        <rFont val="Calibri"/>
        <family val="2"/>
        <scheme val="minor"/>
      </rPr>
      <t>),</t>
    </r>
  </si>
  <si>
    <t>K(risky) if all years are good.</t>
  </si>
  <si>
    <t>K(bet-hedger) if all years are good</t>
  </si>
  <si>
    <t>Type "control +" to re-run simulation</t>
  </si>
  <si>
    <t>&lt;--(b - d)/a</t>
  </si>
  <si>
    <t>Source:</t>
  </si>
  <si>
    <t>OUTPUT FROM SIMULATION</t>
  </si>
  <si>
    <t xml:space="preserve">  Ave. Number of offspring</t>
  </si>
  <si>
    <t>Curt Lively, Indiana University</t>
  </si>
  <si>
    <t>Expected</t>
  </si>
  <si>
    <t>Change values in box below  to change strategies</t>
  </si>
  <si>
    <t>Change value in box below to change prob_bad_year</t>
  </si>
  <si>
    <t>&lt;--Actual freq. of bad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</si>
</sst>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7"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2"/>
      <color rgb="FF0000FF"/>
      <name val="Calibri"/>
      <scheme val="minor"/>
    </font>
    <font>
      <sz val="18"/>
      <color rgb="FF008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scheme val="minor"/>
    </font>
    <font>
      <b/>
      <sz val="16"/>
      <color rgb="FF0000FF"/>
      <name val="Calibri"/>
      <family val="2"/>
      <scheme val="minor"/>
    </font>
    <font>
      <sz val="10"/>
      <color theme="1"/>
      <name val="Calibri (Body)_x0000_"/>
    </font>
    <font>
      <sz val="16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rgb="FF0000FF"/>
      <name val="Calibri"/>
      <family val="2"/>
      <scheme val="minor"/>
    </font>
    <font>
      <b/>
      <sz val="18"/>
      <color rgb="FF0000FF"/>
      <name val="Calibri"/>
      <family val="2"/>
      <scheme val="minor"/>
    </font>
    <font>
      <sz val="16"/>
      <color rgb="FF0432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 tint="-0.499984740745262"/>
      <name val="Calibri"/>
      <family val="2"/>
      <scheme val="minor"/>
    </font>
    <font>
      <sz val="16"/>
      <color theme="0" tint="-0.499984740745262"/>
      <name val="Calibri"/>
      <family val="2"/>
      <scheme val="minor"/>
    </font>
    <font>
      <sz val="18"/>
      <color theme="1"/>
      <name val="Calibri (Body)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/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/>
    <xf numFmtId="0" fontId="14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/>
    <xf numFmtId="2" fontId="12" fillId="0" borderId="0" xfId="0" applyNumberFormat="1" applyFont="1" applyAlignment="1">
      <alignment horizontal="center"/>
    </xf>
    <xf numFmtId="2" fontId="19" fillId="0" borderId="0" xfId="0" applyNumberFormat="1" applyFont="1"/>
    <xf numFmtId="0" fontId="20" fillId="0" borderId="0" xfId="0" applyFont="1" applyBorder="1"/>
    <xf numFmtId="0" fontId="5" fillId="0" borderId="0" xfId="0" applyFont="1"/>
    <xf numFmtId="0" fontId="21" fillId="0" borderId="0" xfId="0" applyFont="1"/>
    <xf numFmtId="0" fontId="22" fillId="0" borderId="0" xfId="0" applyFont="1"/>
    <xf numFmtId="164" fontId="25" fillId="0" borderId="0" xfId="0" applyNumberFormat="1" applyFont="1"/>
    <xf numFmtId="0" fontId="25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4" fillId="0" borderId="5" xfId="0" applyFont="1" applyBorder="1" applyAlignment="1">
      <alignment horizontal="center"/>
    </xf>
    <xf numFmtId="164" fontId="0" fillId="0" borderId="6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2" fillId="0" borderId="8" xfId="0" applyFont="1" applyBorder="1"/>
    <xf numFmtId="0" fontId="5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7" fillId="0" borderId="4" xfId="0" applyFont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65385659683787"/>
          <c:y val="2.8769796471848699E-2"/>
          <c:w val="0.81394692871613872"/>
          <c:h val="0.83645748560598698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simulation!$C$10</c:f>
              <c:strCache>
                <c:ptCount val="1"/>
                <c:pt idx="0">
                  <c:v>Risky strategy</c:v>
                </c:pt>
              </c:strCache>
            </c:strRef>
          </c:tx>
          <c:spPr>
            <a:ln w="508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strRef>
              <c:f>simulation!$B$10:$B$223</c:f>
              <c:strCache>
                <c:ptCount val="214"/>
                <c:pt idx="0">
                  <c:v>gen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</c:strCache>
            </c:strRef>
          </c:xVal>
          <c:yVal>
            <c:numRef>
              <c:f>simulation!$C$11:$C$223</c:f>
              <c:numCache>
                <c:formatCode>0</c:formatCode>
                <c:ptCount val="213"/>
                <c:pt idx="0">
                  <c:v>5000</c:v>
                </c:pt>
                <c:pt idx="1">
                  <c:v>16644.474034620507</c:v>
                </c:pt>
                <c:pt idx="2">
                  <c:v>31172.069825436407</c:v>
                </c:pt>
                <c:pt idx="3">
                  <c:v>37782.613952363681</c:v>
                </c:pt>
                <c:pt idx="4">
                  <c:v>15788.808892257168</c:v>
                </c:pt>
                <c:pt idx="5">
                  <c:v>12221.711626269835</c:v>
                </c:pt>
                <c:pt idx="6">
                  <c:v>10971.986324516243</c:v>
                </c:pt>
                <c:pt idx="7">
                  <c:v>10425.767492873987</c:v>
                </c:pt>
                <c:pt idx="8">
                  <c:v>10154.706960543886</c:v>
                </c:pt>
                <c:pt idx="9">
                  <c:v>24996.038127956715</c:v>
                </c:pt>
                <c:pt idx="10">
                  <c:v>14159.241914187913</c:v>
                </c:pt>
                <c:pt idx="11">
                  <c:v>28986.937268615395</c:v>
                </c:pt>
                <c:pt idx="12">
                  <c:v>36767.06059630731</c:v>
                </c:pt>
                <c:pt idx="13">
                  <c:v>15577.215479830469</c:v>
                </c:pt>
                <c:pt idx="14">
                  <c:v>30122.674676965431</c:v>
                </c:pt>
                <c:pt idx="15">
                  <c:v>37138.588915612185</c:v>
                </c:pt>
                <c:pt idx="16">
                  <c:v>39040.299194618841</c:v>
                </c:pt>
                <c:pt idx="17">
                  <c:v>15806.296731994302</c:v>
                </c:pt>
                <c:pt idx="18">
                  <c:v>30368.946106739204</c:v>
                </c:pt>
                <c:pt idx="19">
                  <c:v>14922.129616243641</c:v>
                </c:pt>
                <c:pt idx="20">
                  <c:v>11857.775959467759</c:v>
                </c:pt>
                <c:pt idx="21">
                  <c:v>10706.091286313154</c:v>
                </c:pt>
                <c:pt idx="22">
                  <c:v>25365.283881099909</c:v>
                </c:pt>
                <c:pt idx="23">
                  <c:v>14045.338750507521</c:v>
                </c:pt>
                <c:pt idx="24">
                  <c:v>28464.718699371562</c:v>
                </c:pt>
                <c:pt idx="25">
                  <c:v>36049.637513524365</c:v>
                </c:pt>
                <c:pt idx="26">
                  <c:v>38286.984533206691</c:v>
                </c:pt>
                <c:pt idx="27">
                  <c:v>15576.195625098933</c:v>
                </c:pt>
                <c:pt idx="28">
                  <c:v>11931.443478749356</c:v>
                </c:pt>
                <c:pt idx="29">
                  <c:v>10584.932377391773</c:v>
                </c:pt>
                <c:pt idx="30">
                  <c:v>9892.3012487814394</c:v>
                </c:pt>
                <c:pt idx="31">
                  <c:v>23513.480248303407</c:v>
                </c:pt>
                <c:pt idx="32">
                  <c:v>32943.934111811068</c:v>
                </c:pt>
                <c:pt idx="33">
                  <c:v>36297.648003922812</c:v>
                </c:pt>
                <c:pt idx="34">
                  <c:v>14985.057196295555</c:v>
                </c:pt>
                <c:pt idx="35">
                  <c:v>11389.029383687879</c:v>
                </c:pt>
                <c:pt idx="36">
                  <c:v>24861.340654539676</c:v>
                </c:pt>
                <c:pt idx="37">
                  <c:v>13256.232819232095</c:v>
                </c:pt>
                <c:pt idx="38">
                  <c:v>26121.908164878725</c:v>
                </c:pt>
                <c:pt idx="39">
                  <c:v>33099.158435656893</c:v>
                </c:pt>
                <c:pt idx="40">
                  <c:v>14241.40231642399</c:v>
                </c:pt>
                <c:pt idx="41">
                  <c:v>10778.60061097622</c:v>
                </c:pt>
                <c:pt idx="42">
                  <c:v>23171.858316511316</c:v>
                </c:pt>
                <c:pt idx="43">
                  <c:v>30948.667452906342</c:v>
                </c:pt>
                <c:pt idx="44">
                  <c:v>13602.369406600965</c:v>
                </c:pt>
                <c:pt idx="45">
                  <c:v>10224.997952130581</c:v>
                </c:pt>
                <c:pt idx="46">
                  <c:v>8660.887487348351</c:v>
                </c:pt>
                <c:pt idx="47">
                  <c:v>18857.454160683799</c:v>
                </c:pt>
                <c:pt idx="48">
                  <c:v>10374.635818413444</c:v>
                </c:pt>
                <c:pt idx="49">
                  <c:v>19530.368005542219</c:v>
                </c:pt>
                <c:pt idx="50">
                  <c:v>10055.282913686844</c:v>
                </c:pt>
                <c:pt idx="51">
                  <c:v>18450.363372055021</c:v>
                </c:pt>
                <c:pt idx="52">
                  <c:v>9459.0732241096666</c:v>
                </c:pt>
                <c:pt idx="53">
                  <c:v>17148.234991193185</c:v>
                </c:pt>
                <c:pt idx="54">
                  <c:v>22026.401110758117</c:v>
                </c:pt>
                <c:pt idx="55">
                  <c:v>24956.540197539085</c:v>
                </c:pt>
                <c:pt idx="56">
                  <c:v>10867.897620937252</c:v>
                </c:pt>
                <c:pt idx="57">
                  <c:v>19383.45256386264</c:v>
                </c:pt>
                <c:pt idx="58">
                  <c:v>24468.939798377112</c:v>
                </c:pt>
                <c:pt idx="59">
                  <c:v>27312.200172218771</c:v>
                </c:pt>
                <c:pt idx="60">
                  <c:v>11738.889916191201</c:v>
                </c:pt>
                <c:pt idx="61">
                  <c:v>8480.7855421001113</c:v>
                </c:pt>
                <c:pt idx="62">
                  <c:v>17014.092980499132</c:v>
                </c:pt>
                <c:pt idx="63">
                  <c:v>22774.567066288531</c:v>
                </c:pt>
                <c:pt idx="64">
                  <c:v>10388.353136291295</c:v>
                </c:pt>
                <c:pt idx="65">
                  <c:v>7429.8716992778809</c:v>
                </c:pt>
                <c:pt idx="66">
                  <c:v>14535.947230830603</c:v>
                </c:pt>
                <c:pt idx="67">
                  <c:v>7803.3137127050741</c:v>
                </c:pt>
                <c:pt idx="68">
                  <c:v>13911.677306362346</c:v>
                </c:pt>
                <c:pt idx="69">
                  <c:v>7223.0916697017356</c:v>
                </c:pt>
                <c:pt idx="70">
                  <c:v>5051.0611832446903</c:v>
                </c:pt>
                <c:pt idx="71">
                  <c:v>9358.9933470032665</c:v>
                </c:pt>
                <c:pt idx="72">
                  <c:v>12630.634496607629</c:v>
                </c:pt>
                <c:pt idx="73">
                  <c:v>15133.920685236919</c:v>
                </c:pt>
                <c:pt idx="74">
                  <c:v>17418.836170814622</c:v>
                </c:pt>
                <c:pt idx="75">
                  <c:v>7868.3096916548684</c:v>
                </c:pt>
                <c:pt idx="76">
                  <c:v>13431.663002167792</c:v>
                </c:pt>
                <c:pt idx="77">
                  <c:v>17206.903561811388</c:v>
                </c:pt>
                <c:pt idx="78">
                  <c:v>19918.708710441344</c:v>
                </c:pt>
                <c:pt idx="79">
                  <c:v>8907.6019348628361</c:v>
                </c:pt>
                <c:pt idx="80">
                  <c:v>15444.084338345576</c:v>
                </c:pt>
                <c:pt idx="81">
                  <c:v>19689.874448111113</c:v>
                </c:pt>
                <c:pt idx="82">
                  <c:v>22508.545079487951</c:v>
                </c:pt>
                <c:pt idx="83">
                  <c:v>9925.1722386935435</c:v>
                </c:pt>
                <c:pt idx="84">
                  <c:v>6983.8664656799147</c:v>
                </c:pt>
                <c:pt idx="85">
                  <c:v>5381.8741268625427</c:v>
                </c:pt>
                <c:pt idx="86">
                  <c:v>4180.1233699082941</c:v>
                </c:pt>
                <c:pt idx="87">
                  <c:v>3183.718526825528</c:v>
                </c:pt>
                <c:pt idx="88">
                  <c:v>2359.7389140255232</c:v>
                </c:pt>
                <c:pt idx="89">
                  <c:v>1703.6419367140379</c:v>
                </c:pt>
                <c:pt idx="90">
                  <c:v>1203.1901389479019</c:v>
                </c:pt>
                <c:pt idx="91">
                  <c:v>2088.5297449192285</c:v>
                </c:pt>
                <c:pt idx="92">
                  <c:v>2858.564687967903</c:v>
                </c:pt>
                <c:pt idx="93">
                  <c:v>1442.9129721487418</c:v>
                </c:pt>
                <c:pt idx="94">
                  <c:v>910.15368146258777</c:v>
                </c:pt>
                <c:pt idx="95">
                  <c:v>605.08908014696237</c:v>
                </c:pt>
                <c:pt idx="96">
                  <c:v>1017.8068185961247</c:v>
                </c:pt>
                <c:pt idx="97">
                  <c:v>1384.8864889011131</c:v>
                </c:pt>
                <c:pt idx="98">
                  <c:v>703.13588033735914</c:v>
                </c:pt>
                <c:pt idx="99">
                  <c:v>439.01243644307334</c:v>
                </c:pt>
                <c:pt idx="100">
                  <c:v>721.7028739089485</c:v>
                </c:pt>
                <c:pt idx="101">
                  <c:v>975.45995688988251</c:v>
                </c:pt>
                <c:pt idx="102">
                  <c:v>495.38086877420756</c:v>
                </c:pt>
                <c:pt idx="103">
                  <c:v>770.78905336226501</c:v>
                </c:pt>
                <c:pt idx="104">
                  <c:v>408.83575226836319</c:v>
                </c:pt>
                <c:pt idx="105">
                  <c:v>642.02799396677005</c:v>
                </c:pt>
                <c:pt idx="106">
                  <c:v>341.8192011326164</c:v>
                </c:pt>
                <c:pt idx="107">
                  <c:v>536.72566624795536</c:v>
                </c:pt>
                <c:pt idx="108">
                  <c:v>285.90512789947684</c:v>
                </c:pt>
                <c:pt idx="109">
                  <c:v>448.59419342711033</c:v>
                </c:pt>
                <c:pt idx="110">
                  <c:v>239.01144385309598</c:v>
                </c:pt>
                <c:pt idx="111">
                  <c:v>149.90457464259876</c:v>
                </c:pt>
                <c:pt idx="112">
                  <c:v>98.242482040416292</c:v>
                </c:pt>
                <c:pt idx="113">
                  <c:v>65.233235984520846</c:v>
                </c:pt>
                <c:pt idx="114">
                  <c:v>43.47817388928609</c:v>
                </c:pt>
                <c:pt idx="115">
                  <c:v>29.004099048765259</c:v>
                </c:pt>
                <c:pt idx="116">
                  <c:v>48.373924016865303</c:v>
                </c:pt>
                <c:pt idx="117">
                  <c:v>65.96378827592487</c:v>
                </c:pt>
                <c:pt idx="118">
                  <c:v>33.73743563011277</c:v>
                </c:pt>
                <c:pt idx="119">
                  <c:v>52.206831002092919</c:v>
                </c:pt>
                <c:pt idx="120">
                  <c:v>69.36700752997757</c:v>
                </c:pt>
                <c:pt idx="121">
                  <c:v>35.225710761742242</c:v>
                </c:pt>
                <c:pt idx="122">
                  <c:v>21.767686527738928</c:v>
                </c:pt>
                <c:pt idx="123">
                  <c:v>14.171724520922586</c:v>
                </c:pt>
                <c:pt idx="124">
                  <c:v>9.3767865021447001</c:v>
                </c:pt>
                <c:pt idx="125">
                  <c:v>15.591341573832945</c:v>
                </c:pt>
                <c:pt idx="126">
                  <c:v>8.4964027600645355</c:v>
                </c:pt>
                <c:pt idx="127">
                  <c:v>13.350057182686063</c:v>
                </c:pt>
                <c:pt idx="128">
                  <c:v>7.1328524000333076</c:v>
                </c:pt>
                <c:pt idx="129">
                  <c:v>11.15134509654612</c:v>
                </c:pt>
                <c:pt idx="130">
                  <c:v>5.948144522279903</c:v>
                </c:pt>
                <c:pt idx="131">
                  <c:v>3.7180547351326916</c:v>
                </c:pt>
                <c:pt idx="132">
                  <c:v>6.0708941258113622</c:v>
                </c:pt>
                <c:pt idx="133">
                  <c:v>8.2175260385447224</c:v>
                </c:pt>
                <c:pt idx="134">
                  <c:v>4.1955167317106303</c:v>
                </c:pt>
                <c:pt idx="135">
                  <c:v>6.4866663188887621</c:v>
                </c:pt>
                <c:pt idx="136">
                  <c:v>8.6184275757636222</c:v>
                </c:pt>
                <c:pt idx="137">
                  <c:v>10.944695351443473</c:v>
                </c:pt>
                <c:pt idx="138">
                  <c:v>5.4939325360537499</c:v>
                </c:pt>
                <c:pt idx="139">
                  <c:v>3.3842480647555191</c:v>
                </c:pt>
                <c:pt idx="140">
                  <c:v>2.2005396131306871</c:v>
                </c:pt>
                <c:pt idx="141">
                  <c:v>1.4551211047089443</c:v>
                </c:pt>
                <c:pt idx="142">
                  <c:v>2.4187176572620319</c:v>
                </c:pt>
                <c:pt idx="143">
                  <c:v>1.3180017342063313</c:v>
                </c:pt>
                <c:pt idx="144">
                  <c:v>2.0706642836101259</c:v>
                </c:pt>
                <c:pt idx="145">
                  <c:v>1.1063632353043102</c:v>
                </c:pt>
                <c:pt idx="146">
                  <c:v>0.69180359931042001</c:v>
                </c:pt>
                <c:pt idx="147">
                  <c:v>1.1296513464718838</c:v>
                </c:pt>
                <c:pt idx="148">
                  <c:v>0.61166440689655888</c:v>
                </c:pt>
                <c:pt idx="149">
                  <c:v>0.95939083347260101</c:v>
                </c:pt>
                <c:pt idx="150">
                  <c:v>0.51232741313563535</c:v>
                </c:pt>
                <c:pt idx="151">
                  <c:v>0.32030928278925996</c:v>
                </c:pt>
                <c:pt idx="152">
                  <c:v>0.52300899177980165</c:v>
                </c:pt>
                <c:pt idx="153">
                  <c:v>0.70796469991601596</c:v>
                </c:pt>
                <c:pt idx="154">
                  <c:v>0.36147352898519286</c:v>
                </c:pt>
                <c:pt idx="155">
                  <c:v>0.55884544708133244</c:v>
                </c:pt>
                <c:pt idx="156">
                  <c:v>0.29700585136506874</c:v>
                </c:pt>
                <c:pt idx="157">
                  <c:v>0.4636673561276245</c:v>
                </c:pt>
                <c:pt idx="158">
                  <c:v>0.24721685572048138</c:v>
                </c:pt>
                <c:pt idx="159">
                  <c:v>0.38624955770012132</c:v>
                </c:pt>
                <c:pt idx="160">
                  <c:v>0.51498644858144649</c:v>
                </c:pt>
                <c:pt idx="161">
                  <c:v>0.26185504329752374</c:v>
                </c:pt>
                <c:pt idx="162">
                  <c:v>0.16177461427225279</c:v>
                </c:pt>
                <c:pt idx="163">
                  <c:v>0.10527785213535384</c:v>
                </c:pt>
                <c:pt idx="164">
                  <c:v>6.9631853782384276E-2</c:v>
                </c:pt>
                <c:pt idx="165">
                  <c:v>0.11574901325067236</c:v>
                </c:pt>
                <c:pt idx="166">
                  <c:v>0.15768922060034529</c:v>
                </c:pt>
                <c:pt idx="167">
                  <c:v>0.20164175258550102</c:v>
                </c:pt>
                <c:pt idx="168">
                  <c:v>0.25350853587608668</c:v>
                </c:pt>
                <c:pt idx="169">
                  <c:v>0.12693746664700706</c:v>
                </c:pt>
                <c:pt idx="170">
                  <c:v>7.8141579421913104E-2</c:v>
                </c:pt>
                <c:pt idx="171">
                  <c:v>0.12699301338290819</c:v>
                </c:pt>
                <c:pt idx="172">
                  <c:v>0.17161821042273323</c:v>
                </c:pt>
                <c:pt idx="173">
                  <c:v>8.7585238292036613E-2</c:v>
                </c:pt>
                <c:pt idx="174">
                  <c:v>5.4157369937849885E-2</c:v>
                </c:pt>
                <c:pt idx="175">
                  <c:v>8.81327386160322E-2</c:v>
                </c:pt>
                <c:pt idx="176">
                  <c:v>0.11915866171383274</c:v>
                </c:pt>
                <c:pt idx="177">
                  <c:v>6.0820473827548002E-2</c:v>
                </c:pt>
                <c:pt idx="178">
                  <c:v>9.4022042862511632E-2</c:v>
                </c:pt>
                <c:pt idx="179">
                  <c:v>4.9968053514189446E-2</c:v>
                </c:pt>
                <c:pt idx="180">
                  <c:v>3.1202517876151976E-2</c:v>
                </c:pt>
                <c:pt idx="181">
                  <c:v>5.0929176032360003E-2</c:v>
                </c:pt>
                <c:pt idx="182">
                  <c:v>6.8930703866551979E-2</c:v>
                </c:pt>
                <c:pt idx="183">
                  <c:v>8.7983948360289457E-2</c:v>
                </c:pt>
                <c:pt idx="184">
                  <c:v>0.11056392028884872</c:v>
                </c:pt>
                <c:pt idx="185">
                  <c:v>0.13838853192203437</c:v>
                </c:pt>
                <c:pt idx="186">
                  <c:v>6.9217210131917437E-2</c:v>
                </c:pt>
                <c:pt idx="187">
                  <c:v>0.10649627818618219</c:v>
                </c:pt>
                <c:pt idx="188">
                  <c:v>0.14127407260716879</c:v>
                </c:pt>
                <c:pt idx="189">
                  <c:v>7.1735448642778921E-2</c:v>
                </c:pt>
                <c:pt idx="190">
                  <c:v>4.430392422526807E-2</c:v>
                </c:pt>
                <c:pt idx="191">
                  <c:v>7.2071820756290594E-2</c:v>
                </c:pt>
                <c:pt idx="192">
                  <c:v>9.7431376256778307E-2</c:v>
                </c:pt>
                <c:pt idx="193">
                  <c:v>0.12432197278833838</c:v>
                </c:pt>
                <c:pt idx="194">
                  <c:v>6.2485814359294831E-2</c:v>
                </c:pt>
                <c:pt idx="195">
                  <c:v>9.624818086478823E-2</c:v>
                </c:pt>
                <c:pt idx="196">
                  <c:v>0.12772648821792057</c:v>
                </c:pt>
                <c:pt idx="197">
                  <c:v>6.4862783985926348E-2</c:v>
                </c:pt>
                <c:pt idx="198">
                  <c:v>0.10015072556662349</c:v>
                </c:pt>
                <c:pt idx="199">
                  <c:v>5.3204165488055788E-2</c:v>
                </c:pt>
                <c:pt idx="200">
                  <c:v>3.3220048495245923E-2</c:v>
                </c:pt>
                <c:pt idx="201">
                  <c:v>5.4220593379961581E-2</c:v>
                </c:pt>
                <c:pt idx="202">
                  <c:v>7.3384734085917724E-2</c:v>
                </c:pt>
                <c:pt idx="203">
                  <c:v>9.3668847458325294E-2</c:v>
                </c:pt>
                <c:pt idx="204">
                  <c:v>0.11770768454439032</c:v>
                </c:pt>
                <c:pt idx="205">
                  <c:v>5.8932027050638068E-2</c:v>
                </c:pt>
                <c:pt idx="206">
                  <c:v>9.0692542560540365E-2</c:v>
                </c:pt>
                <c:pt idx="207">
                  <c:v>4.8127383896398375E-2</c:v>
                </c:pt>
                <c:pt idx="208">
                  <c:v>7.5105163700559321E-2</c:v>
                </c:pt>
                <c:pt idx="209">
                  <c:v>0.10009852598639861</c:v>
                </c:pt>
                <c:pt idx="210">
                  <c:v>5.0891783721405369E-2</c:v>
                </c:pt>
                <c:pt idx="211">
                  <c:v>7.860045494415778E-2</c:v>
                </c:pt>
                <c:pt idx="212">
                  <c:v>0.10439883760121656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674-1642-AA3E-8309BEB002DF}"/>
            </c:ext>
          </c:extLst>
        </c:ser>
        <c:ser>
          <c:idx val="2"/>
          <c:order val="1"/>
          <c:tx>
            <c:strRef>
              <c:f>simulation!$D$10</c:f>
              <c:strCache>
                <c:ptCount val="1"/>
                <c:pt idx="0">
                  <c:v>Bet Hedger</c:v>
                </c:pt>
              </c:strCache>
            </c:strRef>
          </c:tx>
          <c:spPr>
            <a:ln w="5080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simulation!$B$11:$B$223</c:f>
              <c:numCache>
                <c:formatCode>General</c:formatCode>
                <c:ptCount val="2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</c:numCache>
            </c:numRef>
          </c:xVal>
          <c:yVal>
            <c:numRef>
              <c:f>simulation!$D$11:$D$223</c:f>
              <c:numCache>
                <c:formatCode>0</c:formatCode>
                <c:ptCount val="213"/>
                <c:pt idx="0">
                  <c:v>20</c:v>
                </c:pt>
                <c:pt idx="1">
                  <c:v>53.262316910785621</c:v>
                </c:pt>
                <c:pt idx="2">
                  <c:v>79.800498753117196</c:v>
                </c:pt>
                <c:pt idx="3">
                  <c:v>77.378793374440818</c:v>
                </c:pt>
                <c:pt idx="4">
                  <c:v>48.503220917014026</c:v>
                </c:pt>
                <c:pt idx="5">
                  <c:v>56.317647173851405</c:v>
                </c:pt>
                <c:pt idx="6">
                  <c:v>75.838369475056282</c:v>
                </c:pt>
                <c:pt idx="7">
                  <c:v>108.09435736611751</c:v>
                </c:pt>
                <c:pt idx="8">
                  <c:v>157.92600265037851</c:v>
                </c:pt>
                <c:pt idx="9">
                  <c:v>310.99070797278625</c:v>
                </c:pt>
                <c:pt idx="10">
                  <c:v>264.2454362993405</c:v>
                </c:pt>
                <c:pt idx="11">
                  <c:v>432.77265446544629</c:v>
                </c:pt>
                <c:pt idx="12">
                  <c:v>439.14341867041622</c:v>
                </c:pt>
                <c:pt idx="13">
                  <c:v>279.07989712395658</c:v>
                </c:pt>
                <c:pt idx="14">
                  <c:v>431.73995818859487</c:v>
                </c:pt>
                <c:pt idx="15">
                  <c:v>425.83769197284602</c:v>
                </c:pt>
                <c:pt idx="16">
                  <c:v>358.11443328105901</c:v>
                </c:pt>
                <c:pt idx="17">
                  <c:v>217.48538484166932</c:v>
                </c:pt>
                <c:pt idx="18">
                  <c:v>334.28712838933291</c:v>
                </c:pt>
                <c:pt idx="19">
                  <c:v>246.38371585245193</c:v>
                </c:pt>
                <c:pt idx="20">
                  <c:v>293.68089318758251</c:v>
                </c:pt>
                <c:pt idx="21">
                  <c:v>397.73577215402656</c:v>
                </c:pt>
                <c:pt idx="22">
                  <c:v>753.86472994138524</c:v>
                </c:pt>
                <c:pt idx="23">
                  <c:v>626.14825564653722</c:v>
                </c:pt>
                <c:pt idx="24">
                  <c:v>1015.1771646197908</c:v>
                </c:pt>
                <c:pt idx="25">
                  <c:v>1028.5510054201627</c:v>
                </c:pt>
                <c:pt idx="26">
                  <c:v>873.90873589477042</c:v>
                </c:pt>
                <c:pt idx="27">
                  <c:v>533.29507121306017</c:v>
                </c:pt>
                <c:pt idx="28">
                  <c:v>612.76002364349711</c:v>
                </c:pt>
                <c:pt idx="29">
                  <c:v>815.41140752006402</c:v>
                </c:pt>
                <c:pt idx="30">
                  <c:v>1143.0817407171246</c:v>
                </c:pt>
                <c:pt idx="31">
                  <c:v>2173.6361848753259</c:v>
                </c:pt>
                <c:pt idx="32">
                  <c:v>2436.3259373396395</c:v>
                </c:pt>
                <c:pt idx="33">
                  <c:v>2147.4764002682136</c:v>
                </c:pt>
                <c:pt idx="34">
                  <c:v>1329.8405732336817</c:v>
                </c:pt>
                <c:pt idx="35">
                  <c:v>1516.069625138588</c:v>
                </c:pt>
                <c:pt idx="36">
                  <c:v>2647.567032221727</c:v>
                </c:pt>
                <c:pt idx="37">
                  <c:v>2117.5506263725515</c:v>
                </c:pt>
                <c:pt idx="38">
                  <c:v>3338.170881629972</c:v>
                </c:pt>
                <c:pt idx="39">
                  <c:v>3383.8461171813819</c:v>
                </c:pt>
                <c:pt idx="40">
                  <c:v>2183.9247374822048</c:v>
                </c:pt>
                <c:pt idx="41">
                  <c:v>2479.3540678158342</c:v>
                </c:pt>
                <c:pt idx="42">
                  <c:v>4264.0964814961171</c:v>
                </c:pt>
                <c:pt idx="43">
                  <c:v>4556.1509030597272</c:v>
                </c:pt>
                <c:pt idx="44">
                  <c:v>3003.7374508906555</c:v>
                </c:pt>
                <c:pt idx="45">
                  <c:v>3386.8962493979575</c:v>
                </c:pt>
                <c:pt idx="46">
                  <c:v>4303.2078076718253</c:v>
                </c:pt>
                <c:pt idx="47">
                  <c:v>7495.5407602841406</c:v>
                </c:pt>
                <c:pt idx="48">
                  <c:v>6185.6312883542987</c:v>
                </c:pt>
                <c:pt idx="49">
                  <c:v>9315.616086975504</c:v>
                </c:pt>
                <c:pt idx="50">
                  <c:v>7194.2696043860715</c:v>
                </c:pt>
                <c:pt idx="51">
                  <c:v>10560.569168414142</c:v>
                </c:pt>
                <c:pt idx="52">
                  <c:v>8121.2381868535067</c:v>
                </c:pt>
                <c:pt idx="53">
                  <c:v>11778.312530039548</c:v>
                </c:pt>
                <c:pt idx="54">
                  <c:v>12103.115513766015</c:v>
                </c:pt>
                <c:pt idx="55">
                  <c:v>10970.539846828904</c:v>
                </c:pt>
                <c:pt idx="56">
                  <c:v>7166.0596555871489</c:v>
                </c:pt>
                <c:pt idx="57">
                  <c:v>10224.827818494248</c:v>
                </c:pt>
                <c:pt idx="58">
                  <c:v>10325.949745648433</c:v>
                </c:pt>
                <c:pt idx="59">
                  <c:v>9220.6498114029982</c:v>
                </c:pt>
                <c:pt idx="60">
                  <c:v>5944.606755001083</c:v>
                </c:pt>
                <c:pt idx="61">
                  <c:v>6442.0403523523455</c:v>
                </c:pt>
                <c:pt idx="62">
                  <c:v>10339.181246355007</c:v>
                </c:pt>
                <c:pt idx="63">
                  <c:v>11071.780410534322</c:v>
                </c:pt>
                <c:pt idx="64">
                  <c:v>7575.3952479532218</c:v>
                </c:pt>
                <c:pt idx="65">
                  <c:v>8127.0169619549915</c:v>
                </c:pt>
                <c:pt idx="66">
                  <c:v>12719.884755428506</c:v>
                </c:pt>
                <c:pt idx="67">
                  <c:v>10242.598871596736</c:v>
                </c:pt>
                <c:pt idx="68">
                  <c:v>14608.330309536574</c:v>
                </c:pt>
                <c:pt idx="69">
                  <c:v>11377.202041497312</c:v>
                </c:pt>
                <c:pt idx="70">
                  <c:v>11934.005457827516</c:v>
                </c:pt>
                <c:pt idx="71">
                  <c:v>17689.792086210447</c:v>
                </c:pt>
                <c:pt idx="72">
                  <c:v>19098.917148686658</c:v>
                </c:pt>
                <c:pt idx="73">
                  <c:v>18307.330316922191</c:v>
                </c:pt>
                <c:pt idx="74">
                  <c:v>16857.093103522529</c:v>
                </c:pt>
                <c:pt idx="75">
                  <c:v>11421.84481261228</c:v>
                </c:pt>
                <c:pt idx="76">
                  <c:v>15598.203568299077</c:v>
                </c:pt>
                <c:pt idx="77">
                  <c:v>15985.915340127689</c:v>
                </c:pt>
                <c:pt idx="78">
                  <c:v>14804.23435795715</c:v>
                </c:pt>
                <c:pt idx="79">
                  <c:v>9930.6306845565668</c:v>
                </c:pt>
                <c:pt idx="80">
                  <c:v>13774.256995027317</c:v>
                </c:pt>
                <c:pt idx="81">
                  <c:v>14048.79097556948</c:v>
                </c:pt>
                <c:pt idx="82">
                  <c:v>12847.937484588463</c:v>
                </c:pt>
                <c:pt idx="83">
                  <c:v>8497.9721254428023</c:v>
                </c:pt>
                <c:pt idx="84">
                  <c:v>8969.4215565030972</c:v>
                </c:pt>
                <c:pt idx="85">
                  <c:v>10367.959792420148</c:v>
                </c:pt>
                <c:pt idx="86">
                  <c:v>12079.254365197436</c:v>
                </c:pt>
                <c:pt idx="87">
                  <c:v>13799.932146581919</c:v>
                </c:pt>
                <c:pt idx="88">
                  <c:v>15342.54832336142</c:v>
                </c:pt>
                <c:pt idx="89">
                  <c:v>16615.106390192017</c:v>
                </c:pt>
                <c:pt idx="90">
                  <c:v>17601.526238084924</c:v>
                </c:pt>
                <c:pt idx="91">
                  <c:v>24442.561430140431</c:v>
                </c:pt>
                <c:pt idx="92">
                  <c:v>26763.571132337536</c:v>
                </c:pt>
                <c:pt idx="93">
                  <c:v>20264.105337770674</c:v>
                </c:pt>
                <c:pt idx="94">
                  <c:v>19173.14186376629</c:v>
                </c:pt>
                <c:pt idx="95">
                  <c:v>19120.054684441406</c:v>
                </c:pt>
                <c:pt idx="96">
                  <c:v>25729.133336901359</c:v>
                </c:pt>
                <c:pt idx="97">
                  <c:v>28006.830748929373</c:v>
                </c:pt>
                <c:pt idx="98">
                  <c:v>21329.481966858162</c:v>
                </c:pt>
                <c:pt idx="99">
                  <c:v>19976.027624659691</c:v>
                </c:pt>
                <c:pt idx="100">
                  <c:v>26271.249466748741</c:v>
                </c:pt>
                <c:pt idx="101">
                  <c:v>28406.761617536438</c:v>
                </c:pt>
                <c:pt idx="102">
                  <c:v>21639.278193475231</c:v>
                </c:pt>
                <c:pt idx="103">
                  <c:v>26935.749530196474</c:v>
                </c:pt>
                <c:pt idx="104">
                  <c:v>21430.566587680358</c:v>
                </c:pt>
                <c:pt idx="105">
                  <c:v>26923.327716854215</c:v>
                </c:pt>
                <c:pt idx="106">
                  <c:v>21501.189492875274</c:v>
                </c:pt>
                <c:pt idx="107">
                  <c:v>27008.992397029735</c:v>
                </c:pt>
                <c:pt idx="108">
                  <c:v>21580.883618880413</c:v>
                </c:pt>
                <c:pt idx="109">
                  <c:v>27088.871477281991</c:v>
                </c:pt>
                <c:pt idx="110">
                  <c:v>21649.467533248844</c:v>
                </c:pt>
                <c:pt idx="111">
                  <c:v>20367.356701579847</c:v>
                </c:pt>
                <c:pt idx="112">
                  <c:v>20022.134211744382</c:v>
                </c:pt>
                <c:pt idx="113">
                  <c:v>19942.115347988849</c:v>
                </c:pt>
                <c:pt idx="114">
                  <c:v>19937.231667285396</c:v>
                </c:pt>
                <c:pt idx="115">
                  <c:v>19950.059661266743</c:v>
                </c:pt>
                <c:pt idx="116">
                  <c:v>26618.656033782398</c:v>
                </c:pt>
                <c:pt idx="117">
                  <c:v>29038.246145835408</c:v>
                </c:pt>
                <c:pt idx="118">
                  <c:v>22277.585606329925</c:v>
                </c:pt>
                <c:pt idx="119">
                  <c:v>27578.673367722975</c:v>
                </c:pt>
                <c:pt idx="120">
                  <c:v>29314.938393237306</c:v>
                </c:pt>
                <c:pt idx="121">
                  <c:v>22329.913980912454</c:v>
                </c:pt>
                <c:pt idx="122">
                  <c:v>20698.116115336961</c:v>
                </c:pt>
                <c:pt idx="123">
                  <c:v>20213.080474686481</c:v>
                </c:pt>
                <c:pt idx="124">
                  <c:v>20061.116049989312</c:v>
                </c:pt>
                <c:pt idx="125">
                  <c:v>26685.450297169104</c:v>
                </c:pt>
                <c:pt idx="126">
                  <c:v>21813.100478052089</c:v>
                </c:pt>
                <c:pt idx="127">
                  <c:v>27419.240536234676</c:v>
                </c:pt>
                <c:pt idx="128">
                  <c:v>21974.894150972632</c:v>
                </c:pt>
                <c:pt idx="129">
                  <c:v>27484.054276678922</c:v>
                </c:pt>
                <c:pt idx="130">
                  <c:v>21990.054851746801</c:v>
                </c:pt>
                <c:pt idx="131">
                  <c:v>20618.251774427234</c:v>
                </c:pt>
                <c:pt idx="132">
                  <c:v>26932.62633260353</c:v>
                </c:pt>
                <c:pt idx="133">
                  <c:v>29164.67374828229</c:v>
                </c:pt>
                <c:pt idx="134">
                  <c:v>22335.349370089047</c:v>
                </c:pt>
                <c:pt idx="135">
                  <c:v>27626.052807182583</c:v>
                </c:pt>
                <c:pt idx="136">
                  <c:v>29364.005930702766</c:v>
                </c:pt>
                <c:pt idx="137">
                  <c:v>29831.901133639985</c:v>
                </c:pt>
                <c:pt idx="138">
                  <c:v>22462.176468277998</c:v>
                </c:pt>
                <c:pt idx="139">
                  <c:v>20754.962882444572</c:v>
                </c:pt>
                <c:pt idx="140">
                  <c:v>20243.249217241886</c:v>
                </c:pt>
                <c:pt idx="141">
                  <c:v>20078.969940912019</c:v>
                </c:pt>
                <c:pt idx="142">
                  <c:v>26700.380595706694</c:v>
                </c:pt>
                <c:pt idx="143">
                  <c:v>21824.259534872654</c:v>
                </c:pt>
                <c:pt idx="144">
                  <c:v>27429.836281550142</c:v>
                </c:pt>
                <c:pt idx="145">
                  <c:v>21983.787511474729</c:v>
                </c:pt>
                <c:pt idx="146">
                  <c:v>20619.534581782973</c:v>
                </c:pt>
                <c:pt idx="147">
                  <c:v>26935.835577788519</c:v>
                </c:pt>
                <c:pt idx="148">
                  <c:v>21877.137504958457</c:v>
                </c:pt>
                <c:pt idx="149">
                  <c:v>27451.295119647246</c:v>
                </c:pt>
                <c:pt idx="150">
                  <c:v>21989.032819344866</c:v>
                </c:pt>
                <c:pt idx="151">
                  <c:v>20621.455589755413</c:v>
                </c:pt>
                <c:pt idx="152">
                  <c:v>26936.981914759701</c:v>
                </c:pt>
                <c:pt idx="153">
                  <c:v>29170.331856864253</c:v>
                </c:pt>
                <c:pt idx="154">
                  <c:v>22340.738456071522</c:v>
                </c:pt>
                <c:pt idx="155">
                  <c:v>27631.389785384439</c:v>
                </c:pt>
                <c:pt idx="156">
                  <c:v>22027.604833686142</c:v>
                </c:pt>
                <c:pt idx="157">
                  <c:v>27510.518727135237</c:v>
                </c:pt>
                <c:pt idx="158">
                  <c:v>22001.971399588241</c:v>
                </c:pt>
                <c:pt idx="159">
                  <c:v>27500.557587320262</c:v>
                </c:pt>
                <c:pt idx="160">
                  <c:v>29333.189806573937</c:v>
                </c:pt>
                <c:pt idx="161">
                  <c:v>22372.560602359586</c:v>
                </c:pt>
                <c:pt idx="162">
                  <c:v>20732.724771031066</c:v>
                </c:pt>
                <c:pt idx="163">
                  <c:v>20238.311888053449</c:v>
                </c:pt>
                <c:pt idx="164">
                  <c:v>20078.741334588649</c:v>
                </c:pt>
                <c:pt idx="165">
                  <c:v>26701.509387441667</c:v>
                </c:pt>
                <c:pt idx="166">
                  <c:v>29101.173899702488</c:v>
                </c:pt>
                <c:pt idx="167">
                  <c:v>29770.008045400158</c:v>
                </c:pt>
                <c:pt idx="168">
                  <c:v>29942.017685681934</c:v>
                </c:pt>
                <c:pt idx="169">
                  <c:v>22488.969798504932</c:v>
                </c:pt>
                <c:pt idx="170">
                  <c:v>20766.015732538406</c:v>
                </c:pt>
                <c:pt idx="171">
                  <c:v>26998.572932273273</c:v>
                </c:pt>
                <c:pt idx="172">
                  <c:v>29188.672020144335</c:v>
                </c:pt>
                <c:pt idx="173">
                  <c:v>22344.628708240507</c:v>
                </c:pt>
                <c:pt idx="174">
                  <c:v>20724.833545142767</c:v>
                </c:pt>
                <c:pt idx="175">
                  <c:v>26981.167509292962</c:v>
                </c:pt>
                <c:pt idx="176">
                  <c:v>29183.614283369137</c:v>
                </c:pt>
                <c:pt idx="177">
                  <c:v>22343.670487558767</c:v>
                </c:pt>
                <c:pt idx="178">
                  <c:v>27632.767876734983</c:v>
                </c:pt>
                <c:pt idx="179">
                  <c:v>22028.168852312858</c:v>
                </c:pt>
                <c:pt idx="180">
                  <c:v>20633.213144814723</c:v>
                </c:pt>
                <c:pt idx="181">
                  <c:v>26942.249943710412</c:v>
                </c:pt>
                <c:pt idx="182">
                  <c:v>29172.248947259803</c:v>
                </c:pt>
                <c:pt idx="183">
                  <c:v>29788.637004470555</c:v>
                </c:pt>
                <c:pt idx="184">
                  <c:v>29946.812332529847</c:v>
                </c:pt>
                <c:pt idx="185">
                  <c:v>29986.602382523994</c:v>
                </c:pt>
                <c:pt idx="186">
                  <c:v>22497.409244388495</c:v>
                </c:pt>
                <c:pt idx="187">
                  <c:v>27691.267519076056</c:v>
                </c:pt>
                <c:pt idx="188">
                  <c:v>29387.379200127365</c:v>
                </c:pt>
                <c:pt idx="189">
                  <c:v>22383.266714677047</c:v>
                </c:pt>
                <c:pt idx="190">
                  <c:v>20735.910303828019</c:v>
                </c:pt>
                <c:pt idx="191">
                  <c:v>26985.867943204204</c:v>
                </c:pt>
                <c:pt idx="192">
                  <c:v>29185.00157869895</c:v>
                </c:pt>
                <c:pt idx="193">
                  <c:v>29791.938584812506</c:v>
                </c:pt>
                <c:pt idx="194">
                  <c:v>22460.714329841208</c:v>
                </c:pt>
                <c:pt idx="195">
                  <c:v>27677.358995313494</c:v>
                </c:pt>
                <c:pt idx="196">
                  <c:v>29383.4695750504</c:v>
                </c:pt>
                <c:pt idx="197">
                  <c:v>22382.51829822244</c:v>
                </c:pt>
                <c:pt idx="198">
                  <c:v>27647.600794459671</c:v>
                </c:pt>
                <c:pt idx="199">
                  <c:v>22031.306109274265</c:v>
                </c:pt>
                <c:pt idx="200">
                  <c:v>20634.128474245248</c:v>
                </c:pt>
                <c:pt idx="201">
                  <c:v>26942.638326661028</c:v>
                </c:pt>
                <c:pt idx="202">
                  <c:v>29172.360181595275</c:v>
                </c:pt>
                <c:pt idx="203">
                  <c:v>29788.662613670607</c:v>
                </c:pt>
                <c:pt idx="204">
                  <c:v>29946.814524342208</c:v>
                </c:pt>
                <c:pt idx="205">
                  <c:v>22489.948177046401</c:v>
                </c:pt>
                <c:pt idx="206">
                  <c:v>27688.44968429158</c:v>
                </c:pt>
                <c:pt idx="207">
                  <c:v>22039.948542006201</c:v>
                </c:pt>
                <c:pt idx="208">
                  <c:v>27515.544111229457</c:v>
                </c:pt>
                <c:pt idx="209">
                  <c:v>29337.694204131403</c:v>
                </c:pt>
                <c:pt idx="210">
                  <c:v>22373.669945813068</c:v>
                </c:pt>
                <c:pt idx="211">
                  <c:v>27644.236580714201</c:v>
                </c:pt>
                <c:pt idx="212">
                  <c:v>29374.142095742205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674-1642-AA3E-8309BEB00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7517832"/>
        <c:axId val="2117524040"/>
      </c:scatterChart>
      <c:valAx>
        <c:axId val="2117517832"/>
        <c:scaling>
          <c:orientation val="minMax"/>
          <c:max val="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2000"/>
                  <a:t>Generation</a:t>
                </a:r>
              </a:p>
            </c:rich>
          </c:tx>
          <c:overlay val="0"/>
        </c:title>
        <c:majorTickMark val="in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7524040"/>
        <c:crosses val="autoZero"/>
        <c:crossBetween val="midCat"/>
      </c:valAx>
      <c:valAx>
        <c:axId val="21175240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2000"/>
                  <a:t>Number</a:t>
                </a:r>
                <a:endParaRPr lang="en-US" sz="2000" baseline="0"/>
              </a:p>
            </c:rich>
          </c:tx>
          <c:layout>
            <c:manualLayout>
              <c:xMode val="edge"/>
              <c:yMode val="edge"/>
              <c:x val="1.17436459189039E-2"/>
              <c:y val="0.37320054429641503"/>
            </c:manualLayout>
          </c:layout>
          <c:overlay val="0"/>
        </c:title>
        <c:numFmt formatCode="0" sourceLinked="1"/>
        <c:majorTickMark val="in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7517832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14525783746528"/>
          <c:y val="5.61092919477909E-2"/>
          <c:w val="0.191029125975685"/>
          <c:h val="0.13662237853917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738716361708"/>
          <c:y val="2.8769796471848699E-2"/>
          <c:w val="0.82986208035682196"/>
          <c:h val="0.83645748560598698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simulation!$C$10</c:f>
              <c:strCache>
                <c:ptCount val="1"/>
                <c:pt idx="0">
                  <c:v>Risky strategy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simulation!$B$10:$B$223</c:f>
              <c:strCache>
                <c:ptCount val="214"/>
                <c:pt idx="0">
                  <c:v>gen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</c:strCache>
            </c:strRef>
          </c:xVal>
          <c:yVal>
            <c:numRef>
              <c:f>simulation!$C$11:$C$223</c:f>
              <c:numCache>
                <c:formatCode>0</c:formatCode>
                <c:ptCount val="213"/>
                <c:pt idx="0">
                  <c:v>5000</c:v>
                </c:pt>
                <c:pt idx="1">
                  <c:v>16644.474034620507</c:v>
                </c:pt>
                <c:pt idx="2">
                  <c:v>31172.069825436407</c:v>
                </c:pt>
                <c:pt idx="3">
                  <c:v>37782.613952363681</c:v>
                </c:pt>
                <c:pt idx="4">
                  <c:v>15788.808892257168</c:v>
                </c:pt>
                <c:pt idx="5">
                  <c:v>12221.711626269835</c:v>
                </c:pt>
                <c:pt idx="6">
                  <c:v>10971.986324516243</c:v>
                </c:pt>
                <c:pt idx="7">
                  <c:v>10425.767492873987</c:v>
                </c:pt>
                <c:pt idx="8">
                  <c:v>10154.706960543886</c:v>
                </c:pt>
                <c:pt idx="9">
                  <c:v>24996.038127956715</c:v>
                </c:pt>
                <c:pt idx="10">
                  <c:v>14159.241914187913</c:v>
                </c:pt>
                <c:pt idx="11">
                  <c:v>28986.937268615395</c:v>
                </c:pt>
                <c:pt idx="12">
                  <c:v>36767.06059630731</c:v>
                </c:pt>
                <c:pt idx="13">
                  <c:v>15577.215479830469</c:v>
                </c:pt>
                <c:pt idx="14">
                  <c:v>30122.674676965431</c:v>
                </c:pt>
                <c:pt idx="15">
                  <c:v>37138.588915612185</c:v>
                </c:pt>
                <c:pt idx="16">
                  <c:v>39040.299194618841</c:v>
                </c:pt>
                <c:pt idx="17">
                  <c:v>15806.296731994302</c:v>
                </c:pt>
                <c:pt idx="18">
                  <c:v>30368.946106739204</c:v>
                </c:pt>
                <c:pt idx="19">
                  <c:v>14922.129616243641</c:v>
                </c:pt>
                <c:pt idx="20">
                  <c:v>11857.775959467759</c:v>
                </c:pt>
                <c:pt idx="21">
                  <c:v>10706.091286313154</c:v>
                </c:pt>
                <c:pt idx="22">
                  <c:v>25365.283881099909</c:v>
                </c:pt>
                <c:pt idx="23">
                  <c:v>14045.338750507521</c:v>
                </c:pt>
                <c:pt idx="24">
                  <c:v>28464.718699371562</c:v>
                </c:pt>
                <c:pt idx="25">
                  <c:v>36049.637513524365</c:v>
                </c:pt>
                <c:pt idx="26">
                  <c:v>38286.984533206691</c:v>
                </c:pt>
                <c:pt idx="27">
                  <c:v>15576.195625098933</c:v>
                </c:pt>
                <c:pt idx="28">
                  <c:v>11931.443478749356</c:v>
                </c:pt>
                <c:pt idx="29">
                  <c:v>10584.932377391773</c:v>
                </c:pt>
                <c:pt idx="30">
                  <c:v>9892.3012487814394</c:v>
                </c:pt>
                <c:pt idx="31">
                  <c:v>23513.480248303407</c:v>
                </c:pt>
                <c:pt idx="32">
                  <c:v>32943.934111811068</c:v>
                </c:pt>
                <c:pt idx="33">
                  <c:v>36297.648003922812</c:v>
                </c:pt>
                <c:pt idx="34">
                  <c:v>14985.057196295555</c:v>
                </c:pt>
                <c:pt idx="35">
                  <c:v>11389.029383687879</c:v>
                </c:pt>
                <c:pt idx="36">
                  <c:v>24861.340654539676</c:v>
                </c:pt>
                <c:pt idx="37">
                  <c:v>13256.232819232095</c:v>
                </c:pt>
                <c:pt idx="38">
                  <c:v>26121.908164878725</c:v>
                </c:pt>
                <c:pt idx="39">
                  <c:v>33099.158435656893</c:v>
                </c:pt>
                <c:pt idx="40">
                  <c:v>14241.40231642399</c:v>
                </c:pt>
                <c:pt idx="41">
                  <c:v>10778.60061097622</c:v>
                </c:pt>
                <c:pt idx="42">
                  <c:v>23171.858316511316</c:v>
                </c:pt>
                <c:pt idx="43">
                  <c:v>30948.667452906342</c:v>
                </c:pt>
                <c:pt idx="44">
                  <c:v>13602.369406600965</c:v>
                </c:pt>
                <c:pt idx="45">
                  <c:v>10224.997952130581</c:v>
                </c:pt>
                <c:pt idx="46">
                  <c:v>8660.887487348351</c:v>
                </c:pt>
                <c:pt idx="47">
                  <c:v>18857.454160683799</c:v>
                </c:pt>
                <c:pt idx="48">
                  <c:v>10374.635818413444</c:v>
                </c:pt>
                <c:pt idx="49">
                  <c:v>19530.368005542219</c:v>
                </c:pt>
                <c:pt idx="50">
                  <c:v>10055.282913686844</c:v>
                </c:pt>
                <c:pt idx="51">
                  <c:v>18450.363372055021</c:v>
                </c:pt>
                <c:pt idx="52">
                  <c:v>9459.0732241096666</c:v>
                </c:pt>
                <c:pt idx="53">
                  <c:v>17148.234991193185</c:v>
                </c:pt>
                <c:pt idx="54">
                  <c:v>22026.401110758117</c:v>
                </c:pt>
                <c:pt idx="55">
                  <c:v>24956.540197539085</c:v>
                </c:pt>
                <c:pt idx="56">
                  <c:v>10867.897620937252</c:v>
                </c:pt>
                <c:pt idx="57">
                  <c:v>19383.45256386264</c:v>
                </c:pt>
                <c:pt idx="58">
                  <c:v>24468.939798377112</c:v>
                </c:pt>
                <c:pt idx="59">
                  <c:v>27312.200172218771</c:v>
                </c:pt>
                <c:pt idx="60">
                  <c:v>11738.889916191201</c:v>
                </c:pt>
                <c:pt idx="61">
                  <c:v>8480.7855421001113</c:v>
                </c:pt>
                <c:pt idx="62">
                  <c:v>17014.092980499132</c:v>
                </c:pt>
                <c:pt idx="63">
                  <c:v>22774.567066288531</c:v>
                </c:pt>
                <c:pt idx="64">
                  <c:v>10388.353136291295</c:v>
                </c:pt>
                <c:pt idx="65">
                  <c:v>7429.8716992778809</c:v>
                </c:pt>
                <c:pt idx="66">
                  <c:v>14535.947230830603</c:v>
                </c:pt>
                <c:pt idx="67">
                  <c:v>7803.3137127050741</c:v>
                </c:pt>
                <c:pt idx="68">
                  <c:v>13911.677306362346</c:v>
                </c:pt>
                <c:pt idx="69">
                  <c:v>7223.0916697017356</c:v>
                </c:pt>
                <c:pt idx="70">
                  <c:v>5051.0611832446903</c:v>
                </c:pt>
                <c:pt idx="71">
                  <c:v>9358.9933470032665</c:v>
                </c:pt>
                <c:pt idx="72">
                  <c:v>12630.634496607629</c:v>
                </c:pt>
                <c:pt idx="73">
                  <c:v>15133.920685236919</c:v>
                </c:pt>
                <c:pt idx="74">
                  <c:v>17418.836170814622</c:v>
                </c:pt>
                <c:pt idx="75">
                  <c:v>7868.3096916548684</c:v>
                </c:pt>
                <c:pt idx="76">
                  <c:v>13431.663002167792</c:v>
                </c:pt>
                <c:pt idx="77">
                  <c:v>17206.903561811388</c:v>
                </c:pt>
                <c:pt idx="78">
                  <c:v>19918.708710441344</c:v>
                </c:pt>
                <c:pt idx="79">
                  <c:v>8907.6019348628361</c:v>
                </c:pt>
                <c:pt idx="80">
                  <c:v>15444.084338345576</c:v>
                </c:pt>
                <c:pt idx="81">
                  <c:v>19689.874448111113</c:v>
                </c:pt>
                <c:pt idx="82">
                  <c:v>22508.545079487951</c:v>
                </c:pt>
                <c:pt idx="83">
                  <c:v>9925.1722386935435</c:v>
                </c:pt>
                <c:pt idx="84">
                  <c:v>6983.8664656799147</c:v>
                </c:pt>
                <c:pt idx="85">
                  <c:v>5381.8741268625427</c:v>
                </c:pt>
                <c:pt idx="86">
                  <c:v>4180.1233699082941</c:v>
                </c:pt>
                <c:pt idx="87">
                  <c:v>3183.718526825528</c:v>
                </c:pt>
                <c:pt idx="88">
                  <c:v>2359.7389140255232</c:v>
                </c:pt>
                <c:pt idx="89">
                  <c:v>1703.6419367140379</c:v>
                </c:pt>
                <c:pt idx="90">
                  <c:v>1203.1901389479019</c:v>
                </c:pt>
                <c:pt idx="91">
                  <c:v>2088.5297449192285</c:v>
                </c:pt>
                <c:pt idx="92">
                  <c:v>2858.564687967903</c:v>
                </c:pt>
                <c:pt idx="93">
                  <c:v>1442.9129721487418</c:v>
                </c:pt>
                <c:pt idx="94">
                  <c:v>910.15368146258777</c:v>
                </c:pt>
                <c:pt idx="95">
                  <c:v>605.08908014696237</c:v>
                </c:pt>
                <c:pt idx="96">
                  <c:v>1017.8068185961247</c:v>
                </c:pt>
                <c:pt idx="97">
                  <c:v>1384.8864889011131</c:v>
                </c:pt>
                <c:pt idx="98">
                  <c:v>703.13588033735914</c:v>
                </c:pt>
                <c:pt idx="99">
                  <c:v>439.01243644307334</c:v>
                </c:pt>
                <c:pt idx="100">
                  <c:v>721.7028739089485</c:v>
                </c:pt>
                <c:pt idx="101">
                  <c:v>975.45995688988251</c:v>
                </c:pt>
                <c:pt idx="102">
                  <c:v>495.38086877420756</c:v>
                </c:pt>
                <c:pt idx="103">
                  <c:v>770.78905336226501</c:v>
                </c:pt>
                <c:pt idx="104">
                  <c:v>408.83575226836319</c:v>
                </c:pt>
                <c:pt idx="105">
                  <c:v>642.02799396677005</c:v>
                </c:pt>
                <c:pt idx="106">
                  <c:v>341.8192011326164</c:v>
                </c:pt>
                <c:pt idx="107">
                  <c:v>536.72566624795536</c:v>
                </c:pt>
                <c:pt idx="108">
                  <c:v>285.90512789947684</c:v>
                </c:pt>
                <c:pt idx="109">
                  <c:v>448.59419342711033</c:v>
                </c:pt>
                <c:pt idx="110">
                  <c:v>239.01144385309598</c:v>
                </c:pt>
                <c:pt idx="111">
                  <c:v>149.90457464259876</c:v>
                </c:pt>
                <c:pt idx="112">
                  <c:v>98.242482040416292</c:v>
                </c:pt>
                <c:pt idx="113">
                  <c:v>65.233235984520846</c:v>
                </c:pt>
                <c:pt idx="114">
                  <c:v>43.47817388928609</c:v>
                </c:pt>
                <c:pt idx="115">
                  <c:v>29.004099048765259</c:v>
                </c:pt>
                <c:pt idx="116">
                  <c:v>48.373924016865303</c:v>
                </c:pt>
                <c:pt idx="117">
                  <c:v>65.96378827592487</c:v>
                </c:pt>
                <c:pt idx="118">
                  <c:v>33.73743563011277</c:v>
                </c:pt>
                <c:pt idx="119">
                  <c:v>52.206831002092919</c:v>
                </c:pt>
                <c:pt idx="120">
                  <c:v>69.36700752997757</c:v>
                </c:pt>
                <c:pt idx="121">
                  <c:v>35.225710761742242</c:v>
                </c:pt>
                <c:pt idx="122">
                  <c:v>21.767686527738928</c:v>
                </c:pt>
                <c:pt idx="123">
                  <c:v>14.171724520922586</c:v>
                </c:pt>
                <c:pt idx="124">
                  <c:v>9.3767865021447001</c:v>
                </c:pt>
                <c:pt idx="125">
                  <c:v>15.591341573832945</c:v>
                </c:pt>
                <c:pt idx="126">
                  <c:v>8.4964027600645355</c:v>
                </c:pt>
                <c:pt idx="127">
                  <c:v>13.350057182686063</c:v>
                </c:pt>
                <c:pt idx="128">
                  <c:v>7.1328524000333076</c:v>
                </c:pt>
                <c:pt idx="129">
                  <c:v>11.15134509654612</c:v>
                </c:pt>
                <c:pt idx="130">
                  <c:v>5.948144522279903</c:v>
                </c:pt>
                <c:pt idx="131">
                  <c:v>3.7180547351326916</c:v>
                </c:pt>
                <c:pt idx="132">
                  <c:v>6.0708941258113622</c:v>
                </c:pt>
                <c:pt idx="133">
                  <c:v>8.2175260385447224</c:v>
                </c:pt>
                <c:pt idx="134">
                  <c:v>4.1955167317106303</c:v>
                </c:pt>
                <c:pt idx="135">
                  <c:v>6.4866663188887621</c:v>
                </c:pt>
                <c:pt idx="136">
                  <c:v>8.6184275757636222</c:v>
                </c:pt>
                <c:pt idx="137">
                  <c:v>10.944695351443473</c:v>
                </c:pt>
                <c:pt idx="138">
                  <c:v>5.4939325360537499</c:v>
                </c:pt>
                <c:pt idx="139">
                  <c:v>3.3842480647555191</c:v>
                </c:pt>
                <c:pt idx="140">
                  <c:v>2.2005396131306871</c:v>
                </c:pt>
                <c:pt idx="141">
                  <c:v>1.4551211047089443</c:v>
                </c:pt>
                <c:pt idx="142">
                  <c:v>2.4187176572620319</c:v>
                </c:pt>
                <c:pt idx="143">
                  <c:v>1.3180017342063313</c:v>
                </c:pt>
                <c:pt idx="144">
                  <c:v>2.0706642836101259</c:v>
                </c:pt>
                <c:pt idx="145">
                  <c:v>1.1063632353043102</c:v>
                </c:pt>
                <c:pt idx="146">
                  <c:v>0.69180359931042001</c:v>
                </c:pt>
                <c:pt idx="147">
                  <c:v>1.1296513464718838</c:v>
                </c:pt>
                <c:pt idx="148">
                  <c:v>0.61166440689655888</c:v>
                </c:pt>
                <c:pt idx="149">
                  <c:v>0.95939083347260101</c:v>
                </c:pt>
                <c:pt idx="150">
                  <c:v>0.51232741313563535</c:v>
                </c:pt>
                <c:pt idx="151">
                  <c:v>0.32030928278925996</c:v>
                </c:pt>
                <c:pt idx="152">
                  <c:v>0.52300899177980165</c:v>
                </c:pt>
                <c:pt idx="153">
                  <c:v>0.70796469991601596</c:v>
                </c:pt>
                <c:pt idx="154">
                  <c:v>0.36147352898519286</c:v>
                </c:pt>
                <c:pt idx="155">
                  <c:v>0.55884544708133244</c:v>
                </c:pt>
                <c:pt idx="156">
                  <c:v>0.29700585136506874</c:v>
                </c:pt>
                <c:pt idx="157">
                  <c:v>0.4636673561276245</c:v>
                </c:pt>
                <c:pt idx="158">
                  <c:v>0.24721685572048138</c:v>
                </c:pt>
                <c:pt idx="159">
                  <c:v>0.38624955770012132</c:v>
                </c:pt>
                <c:pt idx="160">
                  <c:v>0.51498644858144649</c:v>
                </c:pt>
                <c:pt idx="161">
                  <c:v>0.26185504329752374</c:v>
                </c:pt>
                <c:pt idx="162">
                  <c:v>0.16177461427225279</c:v>
                </c:pt>
                <c:pt idx="163">
                  <c:v>0.10527785213535384</c:v>
                </c:pt>
                <c:pt idx="164">
                  <c:v>6.9631853782384276E-2</c:v>
                </c:pt>
                <c:pt idx="165">
                  <c:v>0.11574901325067236</c:v>
                </c:pt>
                <c:pt idx="166">
                  <c:v>0.15768922060034529</c:v>
                </c:pt>
                <c:pt idx="167">
                  <c:v>0.20164175258550102</c:v>
                </c:pt>
                <c:pt idx="168">
                  <c:v>0.25350853587608668</c:v>
                </c:pt>
                <c:pt idx="169">
                  <c:v>0.12693746664700706</c:v>
                </c:pt>
                <c:pt idx="170">
                  <c:v>7.8141579421913104E-2</c:v>
                </c:pt>
                <c:pt idx="171">
                  <c:v>0.12699301338290819</c:v>
                </c:pt>
                <c:pt idx="172">
                  <c:v>0.17161821042273323</c:v>
                </c:pt>
                <c:pt idx="173">
                  <c:v>8.7585238292036613E-2</c:v>
                </c:pt>
                <c:pt idx="174">
                  <c:v>5.4157369937849885E-2</c:v>
                </c:pt>
                <c:pt idx="175">
                  <c:v>8.81327386160322E-2</c:v>
                </c:pt>
                <c:pt idx="176">
                  <c:v>0.11915866171383274</c:v>
                </c:pt>
                <c:pt idx="177">
                  <c:v>6.0820473827548002E-2</c:v>
                </c:pt>
                <c:pt idx="178">
                  <c:v>9.4022042862511632E-2</c:v>
                </c:pt>
                <c:pt idx="179">
                  <c:v>4.9968053514189446E-2</c:v>
                </c:pt>
                <c:pt idx="180">
                  <c:v>3.1202517876151976E-2</c:v>
                </c:pt>
                <c:pt idx="181">
                  <c:v>5.0929176032360003E-2</c:v>
                </c:pt>
                <c:pt idx="182">
                  <c:v>6.8930703866551979E-2</c:v>
                </c:pt>
                <c:pt idx="183">
                  <c:v>8.7983948360289457E-2</c:v>
                </c:pt>
                <c:pt idx="184">
                  <c:v>0.11056392028884872</c:v>
                </c:pt>
                <c:pt idx="185">
                  <c:v>0.13838853192203437</c:v>
                </c:pt>
                <c:pt idx="186">
                  <c:v>6.9217210131917437E-2</c:v>
                </c:pt>
                <c:pt idx="187">
                  <c:v>0.10649627818618219</c:v>
                </c:pt>
                <c:pt idx="188">
                  <c:v>0.14127407260716879</c:v>
                </c:pt>
                <c:pt idx="189">
                  <c:v>7.1735448642778921E-2</c:v>
                </c:pt>
                <c:pt idx="190">
                  <c:v>4.430392422526807E-2</c:v>
                </c:pt>
                <c:pt idx="191">
                  <c:v>7.2071820756290594E-2</c:v>
                </c:pt>
                <c:pt idx="192">
                  <c:v>9.7431376256778307E-2</c:v>
                </c:pt>
                <c:pt idx="193">
                  <c:v>0.12432197278833838</c:v>
                </c:pt>
                <c:pt idx="194">
                  <c:v>6.2485814359294831E-2</c:v>
                </c:pt>
                <c:pt idx="195">
                  <c:v>9.624818086478823E-2</c:v>
                </c:pt>
                <c:pt idx="196">
                  <c:v>0.12772648821792057</c:v>
                </c:pt>
                <c:pt idx="197">
                  <c:v>6.4862783985926348E-2</c:v>
                </c:pt>
                <c:pt idx="198">
                  <c:v>0.10015072556662349</c:v>
                </c:pt>
                <c:pt idx="199">
                  <c:v>5.3204165488055788E-2</c:v>
                </c:pt>
                <c:pt idx="200">
                  <c:v>3.3220048495245923E-2</c:v>
                </c:pt>
                <c:pt idx="201">
                  <c:v>5.4220593379961581E-2</c:v>
                </c:pt>
                <c:pt idx="202">
                  <c:v>7.3384734085917724E-2</c:v>
                </c:pt>
                <c:pt idx="203">
                  <c:v>9.3668847458325294E-2</c:v>
                </c:pt>
                <c:pt idx="204">
                  <c:v>0.11770768454439032</c:v>
                </c:pt>
                <c:pt idx="205">
                  <c:v>5.8932027050638068E-2</c:v>
                </c:pt>
                <c:pt idx="206">
                  <c:v>9.0692542560540365E-2</c:v>
                </c:pt>
                <c:pt idx="207">
                  <c:v>4.8127383896398375E-2</c:v>
                </c:pt>
                <c:pt idx="208">
                  <c:v>7.5105163700559321E-2</c:v>
                </c:pt>
                <c:pt idx="209">
                  <c:v>0.10009852598639861</c:v>
                </c:pt>
                <c:pt idx="210">
                  <c:v>5.0891783721405369E-2</c:v>
                </c:pt>
                <c:pt idx="211">
                  <c:v>7.860045494415778E-2</c:v>
                </c:pt>
                <c:pt idx="212">
                  <c:v>0.10439883760121656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6D0-E142-A72E-5BB0AB6D5155}"/>
            </c:ext>
          </c:extLst>
        </c:ser>
        <c:ser>
          <c:idx val="2"/>
          <c:order val="1"/>
          <c:tx>
            <c:strRef>
              <c:f>simulation!$D$10</c:f>
              <c:strCache>
                <c:ptCount val="1"/>
                <c:pt idx="0">
                  <c:v>Bet Hedger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simulation!$B$11:$B$223</c:f>
              <c:numCache>
                <c:formatCode>General</c:formatCode>
                <c:ptCount val="2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</c:numCache>
            </c:numRef>
          </c:xVal>
          <c:yVal>
            <c:numRef>
              <c:f>simulation!$D$11:$D$223</c:f>
              <c:numCache>
                <c:formatCode>0</c:formatCode>
                <c:ptCount val="213"/>
                <c:pt idx="0">
                  <c:v>20</c:v>
                </c:pt>
                <c:pt idx="1">
                  <c:v>53.262316910785621</c:v>
                </c:pt>
                <c:pt idx="2">
                  <c:v>79.800498753117196</c:v>
                </c:pt>
                <c:pt idx="3">
                  <c:v>77.378793374440818</c:v>
                </c:pt>
                <c:pt idx="4">
                  <c:v>48.503220917014026</c:v>
                </c:pt>
                <c:pt idx="5">
                  <c:v>56.317647173851405</c:v>
                </c:pt>
                <c:pt idx="6">
                  <c:v>75.838369475056282</c:v>
                </c:pt>
                <c:pt idx="7">
                  <c:v>108.09435736611751</c:v>
                </c:pt>
                <c:pt idx="8">
                  <c:v>157.92600265037851</c:v>
                </c:pt>
                <c:pt idx="9">
                  <c:v>310.99070797278625</c:v>
                </c:pt>
                <c:pt idx="10">
                  <c:v>264.2454362993405</c:v>
                </c:pt>
                <c:pt idx="11">
                  <c:v>432.77265446544629</c:v>
                </c:pt>
                <c:pt idx="12">
                  <c:v>439.14341867041622</c:v>
                </c:pt>
                <c:pt idx="13">
                  <c:v>279.07989712395658</c:v>
                </c:pt>
                <c:pt idx="14">
                  <c:v>431.73995818859487</c:v>
                </c:pt>
                <c:pt idx="15">
                  <c:v>425.83769197284602</c:v>
                </c:pt>
                <c:pt idx="16">
                  <c:v>358.11443328105901</c:v>
                </c:pt>
                <c:pt idx="17">
                  <c:v>217.48538484166932</c:v>
                </c:pt>
                <c:pt idx="18">
                  <c:v>334.28712838933291</c:v>
                </c:pt>
                <c:pt idx="19">
                  <c:v>246.38371585245193</c:v>
                </c:pt>
                <c:pt idx="20">
                  <c:v>293.68089318758251</c:v>
                </c:pt>
                <c:pt idx="21">
                  <c:v>397.73577215402656</c:v>
                </c:pt>
                <c:pt idx="22">
                  <c:v>753.86472994138524</c:v>
                </c:pt>
                <c:pt idx="23">
                  <c:v>626.14825564653722</c:v>
                </c:pt>
                <c:pt idx="24">
                  <c:v>1015.1771646197908</c:v>
                </c:pt>
                <c:pt idx="25">
                  <c:v>1028.5510054201627</c:v>
                </c:pt>
                <c:pt idx="26">
                  <c:v>873.90873589477042</c:v>
                </c:pt>
                <c:pt idx="27">
                  <c:v>533.29507121306017</c:v>
                </c:pt>
                <c:pt idx="28">
                  <c:v>612.76002364349711</c:v>
                </c:pt>
                <c:pt idx="29">
                  <c:v>815.41140752006402</c:v>
                </c:pt>
                <c:pt idx="30">
                  <c:v>1143.0817407171246</c:v>
                </c:pt>
                <c:pt idx="31">
                  <c:v>2173.6361848753259</c:v>
                </c:pt>
                <c:pt idx="32">
                  <c:v>2436.3259373396395</c:v>
                </c:pt>
                <c:pt idx="33">
                  <c:v>2147.4764002682136</c:v>
                </c:pt>
                <c:pt idx="34">
                  <c:v>1329.8405732336817</c:v>
                </c:pt>
                <c:pt idx="35">
                  <c:v>1516.069625138588</c:v>
                </c:pt>
                <c:pt idx="36">
                  <c:v>2647.567032221727</c:v>
                </c:pt>
                <c:pt idx="37">
                  <c:v>2117.5506263725515</c:v>
                </c:pt>
                <c:pt idx="38">
                  <c:v>3338.170881629972</c:v>
                </c:pt>
                <c:pt idx="39">
                  <c:v>3383.8461171813819</c:v>
                </c:pt>
                <c:pt idx="40">
                  <c:v>2183.9247374822048</c:v>
                </c:pt>
                <c:pt idx="41">
                  <c:v>2479.3540678158342</c:v>
                </c:pt>
                <c:pt idx="42">
                  <c:v>4264.0964814961171</c:v>
                </c:pt>
                <c:pt idx="43">
                  <c:v>4556.1509030597272</c:v>
                </c:pt>
                <c:pt idx="44">
                  <c:v>3003.7374508906555</c:v>
                </c:pt>
                <c:pt idx="45">
                  <c:v>3386.8962493979575</c:v>
                </c:pt>
                <c:pt idx="46">
                  <c:v>4303.2078076718253</c:v>
                </c:pt>
                <c:pt idx="47">
                  <c:v>7495.5407602841406</c:v>
                </c:pt>
                <c:pt idx="48">
                  <c:v>6185.6312883542987</c:v>
                </c:pt>
                <c:pt idx="49">
                  <c:v>9315.616086975504</c:v>
                </c:pt>
                <c:pt idx="50">
                  <c:v>7194.2696043860715</c:v>
                </c:pt>
                <c:pt idx="51">
                  <c:v>10560.569168414142</c:v>
                </c:pt>
                <c:pt idx="52">
                  <c:v>8121.2381868535067</c:v>
                </c:pt>
                <c:pt idx="53">
                  <c:v>11778.312530039548</c:v>
                </c:pt>
                <c:pt idx="54">
                  <c:v>12103.115513766015</c:v>
                </c:pt>
                <c:pt idx="55">
                  <c:v>10970.539846828904</c:v>
                </c:pt>
                <c:pt idx="56">
                  <c:v>7166.0596555871489</c:v>
                </c:pt>
                <c:pt idx="57">
                  <c:v>10224.827818494248</c:v>
                </c:pt>
                <c:pt idx="58">
                  <c:v>10325.949745648433</c:v>
                </c:pt>
                <c:pt idx="59">
                  <c:v>9220.6498114029982</c:v>
                </c:pt>
                <c:pt idx="60">
                  <c:v>5944.606755001083</c:v>
                </c:pt>
                <c:pt idx="61">
                  <c:v>6442.0403523523455</c:v>
                </c:pt>
                <c:pt idx="62">
                  <c:v>10339.181246355007</c:v>
                </c:pt>
                <c:pt idx="63">
                  <c:v>11071.780410534322</c:v>
                </c:pt>
                <c:pt idx="64">
                  <c:v>7575.3952479532218</c:v>
                </c:pt>
                <c:pt idx="65">
                  <c:v>8127.0169619549915</c:v>
                </c:pt>
                <c:pt idx="66">
                  <c:v>12719.884755428506</c:v>
                </c:pt>
                <c:pt idx="67">
                  <c:v>10242.598871596736</c:v>
                </c:pt>
                <c:pt idx="68">
                  <c:v>14608.330309536574</c:v>
                </c:pt>
                <c:pt idx="69">
                  <c:v>11377.202041497312</c:v>
                </c:pt>
                <c:pt idx="70">
                  <c:v>11934.005457827516</c:v>
                </c:pt>
                <c:pt idx="71">
                  <c:v>17689.792086210447</c:v>
                </c:pt>
                <c:pt idx="72">
                  <c:v>19098.917148686658</c:v>
                </c:pt>
                <c:pt idx="73">
                  <c:v>18307.330316922191</c:v>
                </c:pt>
                <c:pt idx="74">
                  <c:v>16857.093103522529</c:v>
                </c:pt>
                <c:pt idx="75">
                  <c:v>11421.84481261228</c:v>
                </c:pt>
                <c:pt idx="76">
                  <c:v>15598.203568299077</c:v>
                </c:pt>
                <c:pt idx="77">
                  <c:v>15985.915340127689</c:v>
                </c:pt>
                <c:pt idx="78">
                  <c:v>14804.23435795715</c:v>
                </c:pt>
                <c:pt idx="79">
                  <c:v>9930.6306845565668</c:v>
                </c:pt>
                <c:pt idx="80">
                  <c:v>13774.256995027317</c:v>
                </c:pt>
                <c:pt idx="81">
                  <c:v>14048.79097556948</c:v>
                </c:pt>
                <c:pt idx="82">
                  <c:v>12847.937484588463</c:v>
                </c:pt>
                <c:pt idx="83">
                  <c:v>8497.9721254428023</c:v>
                </c:pt>
                <c:pt idx="84">
                  <c:v>8969.4215565030972</c:v>
                </c:pt>
                <c:pt idx="85">
                  <c:v>10367.959792420148</c:v>
                </c:pt>
                <c:pt idx="86">
                  <c:v>12079.254365197436</c:v>
                </c:pt>
                <c:pt idx="87">
                  <c:v>13799.932146581919</c:v>
                </c:pt>
                <c:pt idx="88">
                  <c:v>15342.54832336142</c:v>
                </c:pt>
                <c:pt idx="89">
                  <c:v>16615.106390192017</c:v>
                </c:pt>
                <c:pt idx="90">
                  <c:v>17601.526238084924</c:v>
                </c:pt>
                <c:pt idx="91">
                  <c:v>24442.561430140431</c:v>
                </c:pt>
                <c:pt idx="92">
                  <c:v>26763.571132337536</c:v>
                </c:pt>
                <c:pt idx="93">
                  <c:v>20264.105337770674</c:v>
                </c:pt>
                <c:pt idx="94">
                  <c:v>19173.14186376629</c:v>
                </c:pt>
                <c:pt idx="95">
                  <c:v>19120.054684441406</c:v>
                </c:pt>
                <c:pt idx="96">
                  <c:v>25729.133336901359</c:v>
                </c:pt>
                <c:pt idx="97">
                  <c:v>28006.830748929373</c:v>
                </c:pt>
                <c:pt idx="98">
                  <c:v>21329.481966858162</c:v>
                </c:pt>
                <c:pt idx="99">
                  <c:v>19976.027624659691</c:v>
                </c:pt>
                <c:pt idx="100">
                  <c:v>26271.249466748741</c:v>
                </c:pt>
                <c:pt idx="101">
                  <c:v>28406.761617536438</c:v>
                </c:pt>
                <c:pt idx="102">
                  <c:v>21639.278193475231</c:v>
                </c:pt>
                <c:pt idx="103">
                  <c:v>26935.749530196474</c:v>
                </c:pt>
                <c:pt idx="104">
                  <c:v>21430.566587680358</c:v>
                </c:pt>
                <c:pt idx="105">
                  <c:v>26923.327716854215</c:v>
                </c:pt>
                <c:pt idx="106">
                  <c:v>21501.189492875274</c:v>
                </c:pt>
                <c:pt idx="107">
                  <c:v>27008.992397029735</c:v>
                </c:pt>
                <c:pt idx="108">
                  <c:v>21580.883618880413</c:v>
                </c:pt>
                <c:pt idx="109">
                  <c:v>27088.871477281991</c:v>
                </c:pt>
                <c:pt idx="110">
                  <c:v>21649.467533248844</c:v>
                </c:pt>
                <c:pt idx="111">
                  <c:v>20367.356701579847</c:v>
                </c:pt>
                <c:pt idx="112">
                  <c:v>20022.134211744382</c:v>
                </c:pt>
                <c:pt idx="113">
                  <c:v>19942.115347988849</c:v>
                </c:pt>
                <c:pt idx="114">
                  <c:v>19937.231667285396</c:v>
                </c:pt>
                <c:pt idx="115">
                  <c:v>19950.059661266743</c:v>
                </c:pt>
                <c:pt idx="116">
                  <c:v>26618.656033782398</c:v>
                </c:pt>
                <c:pt idx="117">
                  <c:v>29038.246145835408</c:v>
                </c:pt>
                <c:pt idx="118">
                  <c:v>22277.585606329925</c:v>
                </c:pt>
                <c:pt idx="119">
                  <c:v>27578.673367722975</c:v>
                </c:pt>
                <c:pt idx="120">
                  <c:v>29314.938393237306</c:v>
                </c:pt>
                <c:pt idx="121">
                  <c:v>22329.913980912454</c:v>
                </c:pt>
                <c:pt idx="122">
                  <c:v>20698.116115336961</c:v>
                </c:pt>
                <c:pt idx="123">
                  <c:v>20213.080474686481</c:v>
                </c:pt>
                <c:pt idx="124">
                  <c:v>20061.116049989312</c:v>
                </c:pt>
                <c:pt idx="125">
                  <c:v>26685.450297169104</c:v>
                </c:pt>
                <c:pt idx="126">
                  <c:v>21813.100478052089</c:v>
                </c:pt>
                <c:pt idx="127">
                  <c:v>27419.240536234676</c:v>
                </c:pt>
                <c:pt idx="128">
                  <c:v>21974.894150972632</c:v>
                </c:pt>
                <c:pt idx="129">
                  <c:v>27484.054276678922</c:v>
                </c:pt>
                <c:pt idx="130">
                  <c:v>21990.054851746801</c:v>
                </c:pt>
                <c:pt idx="131">
                  <c:v>20618.251774427234</c:v>
                </c:pt>
                <c:pt idx="132">
                  <c:v>26932.62633260353</c:v>
                </c:pt>
                <c:pt idx="133">
                  <c:v>29164.67374828229</c:v>
                </c:pt>
                <c:pt idx="134">
                  <c:v>22335.349370089047</c:v>
                </c:pt>
                <c:pt idx="135">
                  <c:v>27626.052807182583</c:v>
                </c:pt>
                <c:pt idx="136">
                  <c:v>29364.005930702766</c:v>
                </c:pt>
                <c:pt idx="137">
                  <c:v>29831.901133639985</c:v>
                </c:pt>
                <c:pt idx="138">
                  <c:v>22462.176468277998</c:v>
                </c:pt>
                <c:pt idx="139">
                  <c:v>20754.962882444572</c:v>
                </c:pt>
                <c:pt idx="140">
                  <c:v>20243.249217241886</c:v>
                </c:pt>
                <c:pt idx="141">
                  <c:v>20078.969940912019</c:v>
                </c:pt>
                <c:pt idx="142">
                  <c:v>26700.380595706694</c:v>
                </c:pt>
                <c:pt idx="143">
                  <c:v>21824.259534872654</c:v>
                </c:pt>
                <c:pt idx="144">
                  <c:v>27429.836281550142</c:v>
                </c:pt>
                <c:pt idx="145">
                  <c:v>21983.787511474729</c:v>
                </c:pt>
                <c:pt idx="146">
                  <c:v>20619.534581782973</c:v>
                </c:pt>
                <c:pt idx="147">
                  <c:v>26935.835577788519</c:v>
                </c:pt>
                <c:pt idx="148">
                  <c:v>21877.137504958457</c:v>
                </c:pt>
                <c:pt idx="149">
                  <c:v>27451.295119647246</c:v>
                </c:pt>
                <c:pt idx="150">
                  <c:v>21989.032819344866</c:v>
                </c:pt>
                <c:pt idx="151">
                  <c:v>20621.455589755413</c:v>
                </c:pt>
                <c:pt idx="152">
                  <c:v>26936.981914759701</c:v>
                </c:pt>
                <c:pt idx="153">
                  <c:v>29170.331856864253</c:v>
                </c:pt>
                <c:pt idx="154">
                  <c:v>22340.738456071522</c:v>
                </c:pt>
                <c:pt idx="155">
                  <c:v>27631.389785384439</c:v>
                </c:pt>
                <c:pt idx="156">
                  <c:v>22027.604833686142</c:v>
                </c:pt>
                <c:pt idx="157">
                  <c:v>27510.518727135237</c:v>
                </c:pt>
                <c:pt idx="158">
                  <c:v>22001.971399588241</c:v>
                </c:pt>
                <c:pt idx="159">
                  <c:v>27500.557587320262</c:v>
                </c:pt>
                <c:pt idx="160">
                  <c:v>29333.189806573937</c:v>
                </c:pt>
                <c:pt idx="161">
                  <c:v>22372.560602359586</c:v>
                </c:pt>
                <c:pt idx="162">
                  <c:v>20732.724771031066</c:v>
                </c:pt>
                <c:pt idx="163">
                  <c:v>20238.311888053449</c:v>
                </c:pt>
                <c:pt idx="164">
                  <c:v>20078.741334588649</c:v>
                </c:pt>
                <c:pt idx="165">
                  <c:v>26701.509387441667</c:v>
                </c:pt>
                <c:pt idx="166">
                  <c:v>29101.173899702488</c:v>
                </c:pt>
                <c:pt idx="167">
                  <c:v>29770.008045400158</c:v>
                </c:pt>
                <c:pt idx="168">
                  <c:v>29942.017685681934</c:v>
                </c:pt>
                <c:pt idx="169">
                  <c:v>22488.969798504932</c:v>
                </c:pt>
                <c:pt idx="170">
                  <c:v>20766.015732538406</c:v>
                </c:pt>
                <c:pt idx="171">
                  <c:v>26998.572932273273</c:v>
                </c:pt>
                <c:pt idx="172">
                  <c:v>29188.672020144335</c:v>
                </c:pt>
                <c:pt idx="173">
                  <c:v>22344.628708240507</c:v>
                </c:pt>
                <c:pt idx="174">
                  <c:v>20724.833545142767</c:v>
                </c:pt>
                <c:pt idx="175">
                  <c:v>26981.167509292962</c:v>
                </c:pt>
                <c:pt idx="176">
                  <c:v>29183.614283369137</c:v>
                </c:pt>
                <c:pt idx="177">
                  <c:v>22343.670487558767</c:v>
                </c:pt>
                <c:pt idx="178">
                  <c:v>27632.767876734983</c:v>
                </c:pt>
                <c:pt idx="179">
                  <c:v>22028.168852312858</c:v>
                </c:pt>
                <c:pt idx="180">
                  <c:v>20633.213144814723</c:v>
                </c:pt>
                <c:pt idx="181">
                  <c:v>26942.249943710412</c:v>
                </c:pt>
                <c:pt idx="182">
                  <c:v>29172.248947259803</c:v>
                </c:pt>
                <c:pt idx="183">
                  <c:v>29788.637004470555</c:v>
                </c:pt>
                <c:pt idx="184">
                  <c:v>29946.812332529847</c:v>
                </c:pt>
                <c:pt idx="185">
                  <c:v>29986.602382523994</c:v>
                </c:pt>
                <c:pt idx="186">
                  <c:v>22497.409244388495</c:v>
                </c:pt>
                <c:pt idx="187">
                  <c:v>27691.267519076056</c:v>
                </c:pt>
                <c:pt idx="188">
                  <c:v>29387.379200127365</c:v>
                </c:pt>
                <c:pt idx="189">
                  <c:v>22383.266714677047</c:v>
                </c:pt>
                <c:pt idx="190">
                  <c:v>20735.910303828019</c:v>
                </c:pt>
                <c:pt idx="191">
                  <c:v>26985.867943204204</c:v>
                </c:pt>
                <c:pt idx="192">
                  <c:v>29185.00157869895</c:v>
                </c:pt>
                <c:pt idx="193">
                  <c:v>29791.938584812506</c:v>
                </c:pt>
                <c:pt idx="194">
                  <c:v>22460.714329841208</c:v>
                </c:pt>
                <c:pt idx="195">
                  <c:v>27677.358995313494</c:v>
                </c:pt>
                <c:pt idx="196">
                  <c:v>29383.4695750504</c:v>
                </c:pt>
                <c:pt idx="197">
                  <c:v>22382.51829822244</c:v>
                </c:pt>
                <c:pt idx="198">
                  <c:v>27647.600794459671</c:v>
                </c:pt>
                <c:pt idx="199">
                  <c:v>22031.306109274265</c:v>
                </c:pt>
                <c:pt idx="200">
                  <c:v>20634.128474245248</c:v>
                </c:pt>
                <c:pt idx="201">
                  <c:v>26942.638326661028</c:v>
                </c:pt>
                <c:pt idx="202">
                  <c:v>29172.360181595275</c:v>
                </c:pt>
                <c:pt idx="203">
                  <c:v>29788.662613670607</c:v>
                </c:pt>
                <c:pt idx="204">
                  <c:v>29946.814524342208</c:v>
                </c:pt>
                <c:pt idx="205">
                  <c:v>22489.948177046401</c:v>
                </c:pt>
                <c:pt idx="206">
                  <c:v>27688.44968429158</c:v>
                </c:pt>
                <c:pt idx="207">
                  <c:v>22039.948542006201</c:v>
                </c:pt>
                <c:pt idx="208">
                  <c:v>27515.544111229457</c:v>
                </c:pt>
                <c:pt idx="209">
                  <c:v>29337.694204131403</c:v>
                </c:pt>
                <c:pt idx="210">
                  <c:v>22373.669945813068</c:v>
                </c:pt>
                <c:pt idx="211">
                  <c:v>27644.236580714201</c:v>
                </c:pt>
                <c:pt idx="212">
                  <c:v>29374.142095742205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6D0-E142-A72E-5BB0AB6D5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6988280"/>
        <c:axId val="2117456952"/>
      </c:scatterChart>
      <c:valAx>
        <c:axId val="211698828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Generation</a:t>
                </a:r>
              </a:p>
            </c:rich>
          </c:tx>
          <c:overlay val="0"/>
        </c:title>
        <c:majorTickMark val="in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7456952"/>
        <c:crosses val="autoZero"/>
        <c:crossBetween val="midCat"/>
      </c:valAx>
      <c:valAx>
        <c:axId val="2117456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Number</a:t>
                </a:r>
                <a:endParaRPr lang="en-US" sz="1800" baseline="0"/>
              </a:p>
            </c:rich>
          </c:tx>
          <c:layout>
            <c:manualLayout>
              <c:xMode val="edge"/>
              <c:yMode val="edge"/>
              <c:x val="1.17436459189039E-2"/>
              <c:y val="0.37320054429641503"/>
            </c:manualLayout>
          </c:layout>
          <c:overlay val="0"/>
        </c:title>
        <c:numFmt formatCode="0" sourceLinked="1"/>
        <c:majorTickMark val="in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6988280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14105101238665699"/>
          <c:y val="7.1583226045127596E-2"/>
          <c:w val="0.191029125975685"/>
          <c:h val="0.13662237853917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18473</xdr:colOff>
      <xdr:row>7</xdr:row>
      <xdr:rowOff>38100</xdr:rowOff>
    </xdr:from>
    <xdr:to>
      <xdr:col>15</xdr:col>
      <xdr:colOff>513773</xdr:colOff>
      <xdr:row>39</xdr:row>
      <xdr:rowOff>106219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9AF69B-3A9D-254F-9A47-3DBD746E95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99124</xdr:colOff>
      <xdr:row>2</xdr:row>
      <xdr:rowOff>107485</xdr:rowOff>
    </xdr:from>
    <xdr:to>
      <xdr:col>34</xdr:col>
      <xdr:colOff>542074</xdr:colOff>
      <xdr:row>32</xdr:row>
      <xdr:rowOff>46463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0D7CAE-9779-CD45-BF57-B3B461B936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9"/>
  <sheetViews>
    <sheetView tabSelected="1" zoomScaleNormal="100" zoomScalePageLayoutView="110" workbookViewId="0">
      <selection activeCell="Q12" sqref="Q12"/>
    </sheetView>
  </sheetViews>
  <sheetFormatPr baseColWidth="10" defaultRowHeight="16"/>
  <cols>
    <col min="1" max="1" width="20.5" customWidth="1"/>
  </cols>
  <sheetData>
    <row r="1" spans="1:15" ht="19">
      <c r="A1" s="26"/>
    </row>
    <row r="2" spans="1:15" ht="19">
      <c r="A2" s="26" t="s">
        <v>56</v>
      </c>
    </row>
    <row r="3" spans="1:15">
      <c r="A3" s="35"/>
      <c r="B3" s="36" t="s">
        <v>37</v>
      </c>
      <c r="C3" s="37"/>
      <c r="M3" s="4"/>
      <c r="N3" s="4"/>
    </row>
    <row r="4" spans="1:15" ht="21">
      <c r="A4" s="38"/>
      <c r="B4" s="25" t="s">
        <v>53</v>
      </c>
      <c r="C4" s="39"/>
      <c r="F4" s="1" t="s">
        <v>52</v>
      </c>
      <c r="L4" s="18" t="s">
        <v>49</v>
      </c>
      <c r="M4" s="4"/>
      <c r="N4" s="4"/>
    </row>
    <row r="5" spans="1:15" s="7" customFormat="1" ht="19">
      <c r="A5" s="40"/>
      <c r="B5" s="15" t="s">
        <v>19</v>
      </c>
      <c r="C5" s="41" t="s">
        <v>20</v>
      </c>
      <c r="E5" s="7" t="s">
        <v>22</v>
      </c>
      <c r="F5" s="7" t="s">
        <v>16</v>
      </c>
      <c r="G5" s="7" t="s">
        <v>35</v>
      </c>
      <c r="M5" s="16"/>
    </row>
    <row r="6" spans="1:15" ht="24">
      <c r="A6" s="47" t="s">
        <v>18</v>
      </c>
      <c r="B6" s="19">
        <v>5</v>
      </c>
      <c r="C6" s="42">
        <v>2</v>
      </c>
      <c r="D6" s="1"/>
      <c r="E6" s="21">
        <f ca="1">simulation!N226</f>
        <v>3.5211267605633805</v>
      </c>
      <c r="F6" s="21">
        <f ca="1">simulation!N227</f>
        <v>3.1827490298034893</v>
      </c>
      <c r="G6" s="22">
        <f ca="1">simulation!N228</f>
        <v>2.2601647621578529</v>
      </c>
      <c r="L6" s="29">
        <f ca="1">1- simulation!M225</f>
        <v>0.49295774647887325</v>
      </c>
      <c r="M6" s="30" t="s">
        <v>58</v>
      </c>
      <c r="N6" s="27"/>
      <c r="O6" s="28"/>
    </row>
    <row r="7" spans="1:15" ht="24">
      <c r="A7" s="48" t="s">
        <v>21</v>
      </c>
      <c r="B7" s="43">
        <v>4</v>
      </c>
      <c r="C7" s="44">
        <v>3</v>
      </c>
      <c r="D7" s="9"/>
      <c r="E7" s="23">
        <f ca="1">simulation!O226</f>
        <v>3.507042253521127</v>
      </c>
      <c r="F7" s="23">
        <f ca="1">simulation!O227</f>
        <v>3.4711267566466213</v>
      </c>
      <c r="G7" s="24">
        <f ca="1">simulation!O228</f>
        <v>0.25112941801753852</v>
      </c>
      <c r="H7" s="10"/>
    </row>
    <row r="8" spans="1:15" ht="24">
      <c r="A8" s="26" t="s">
        <v>57</v>
      </c>
      <c r="B8" s="20"/>
      <c r="C8" s="20"/>
    </row>
    <row r="9" spans="1:15" ht="24">
      <c r="A9" s="45" t="s">
        <v>55</v>
      </c>
      <c r="B9" s="31"/>
      <c r="C9" s="32"/>
    </row>
    <row r="10" spans="1:15" ht="24">
      <c r="A10" s="46" t="s">
        <v>23</v>
      </c>
      <c r="B10" s="33">
        <v>0.5</v>
      </c>
      <c r="C10" s="34"/>
    </row>
    <row r="13" spans="1:15">
      <c r="A13" s="17" t="s">
        <v>43</v>
      </c>
    </row>
    <row r="14" spans="1:15">
      <c r="A14" t="s">
        <v>46</v>
      </c>
    </row>
    <row r="15" spans="1:15">
      <c r="A15" t="s">
        <v>44</v>
      </c>
    </row>
    <row r="17" spans="1:4">
      <c r="A17" t="s">
        <v>45</v>
      </c>
    </row>
    <row r="19" spans="1:4" ht="21">
      <c r="A19" s="18" t="s">
        <v>49</v>
      </c>
    </row>
    <row r="22" spans="1:4" ht="24">
      <c r="D22" s="14"/>
    </row>
    <row r="28" spans="1:4">
      <c r="A28" t="s">
        <v>47</v>
      </c>
    </row>
    <row r="29" spans="1:4">
      <c r="A29">
        <f>(B6 - 1)/0.0001</f>
        <v>40000</v>
      </c>
      <c r="B29" t="s">
        <v>50</v>
      </c>
    </row>
    <row r="31" spans="1:4">
      <c r="A31" t="s">
        <v>48</v>
      </c>
    </row>
    <row r="32" spans="1:4">
      <c r="A32">
        <f>(B7-1)/0.0001</f>
        <v>30000</v>
      </c>
      <c r="B32" t="s">
        <v>50</v>
      </c>
    </row>
    <row r="38" spans="1:1">
      <c r="A38" t="s">
        <v>51</v>
      </c>
    </row>
    <row r="39" spans="1:1">
      <c r="A39" t="s">
        <v>54</v>
      </c>
    </row>
  </sheetData>
  <pageMargins left="0.7" right="0.7" top="0.75" bottom="0.75" header="0.3" footer="0.3"/>
  <pageSetup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29"/>
  <sheetViews>
    <sheetView topLeftCell="A4" workbookViewId="0">
      <pane ySplit="6200" topLeftCell="A43"/>
      <selection activeCell="M12" sqref="M12"/>
      <selection pane="bottomLeft" activeCell="O229" sqref="O229"/>
    </sheetView>
  </sheetViews>
  <sheetFormatPr baseColWidth="10" defaultRowHeight="16"/>
  <cols>
    <col min="3" max="4" width="10.83203125" style="2"/>
    <col min="11" max="11" width="5.33203125" customWidth="1"/>
    <col min="12" max="12" width="10.83203125" style="4"/>
    <col min="19" max="19" width="4.6640625" customWidth="1"/>
    <col min="20" max="21" width="12.5" style="2" customWidth="1"/>
    <col min="22" max="22" width="6.5" customWidth="1"/>
    <col min="23" max="24" width="10.83203125" style="2"/>
  </cols>
  <sheetData>
    <row r="1" spans="1:24">
      <c r="A1" t="s">
        <v>11</v>
      </c>
      <c r="B1">
        <v>10000</v>
      </c>
    </row>
    <row r="8" spans="1:24">
      <c r="I8" t="s">
        <v>36</v>
      </c>
      <c r="T8" s="1" t="s">
        <v>26</v>
      </c>
      <c r="U8" s="1" t="s">
        <v>17</v>
      </c>
      <c r="W8" s="2" t="s">
        <v>26</v>
      </c>
      <c r="X8" s="2" t="s">
        <v>17</v>
      </c>
    </row>
    <row r="9" spans="1:24">
      <c r="E9" s="1" t="s">
        <v>25</v>
      </c>
      <c r="F9" s="1" t="s">
        <v>26</v>
      </c>
      <c r="G9" s="1" t="s">
        <v>17</v>
      </c>
      <c r="H9" s="1" t="s">
        <v>17</v>
      </c>
      <c r="I9" s="1" t="str">
        <f>F9</f>
        <v>Risky</v>
      </c>
      <c r="J9" s="1" t="str">
        <f>G9</f>
        <v>Bet Hedger</v>
      </c>
      <c r="M9" t="s">
        <v>12</v>
      </c>
      <c r="N9" s="1" t="str">
        <f>F9</f>
        <v>Risky</v>
      </c>
      <c r="O9" s="1" t="str">
        <f>G9</f>
        <v>Bet Hedger</v>
      </c>
      <c r="P9" s="1"/>
      <c r="Q9" s="1" t="s">
        <v>40</v>
      </c>
      <c r="R9" s="1" t="s">
        <v>41</v>
      </c>
      <c r="T9" s="2" t="s">
        <v>13</v>
      </c>
      <c r="U9" s="2" t="s">
        <v>13</v>
      </c>
      <c r="W9" s="2" t="s">
        <v>14</v>
      </c>
      <c r="X9" s="2" t="s">
        <v>14</v>
      </c>
    </row>
    <row r="10" spans="1:24" s="1" customFormat="1">
      <c r="B10" s="1" t="s">
        <v>0</v>
      </c>
      <c r="C10" s="3" t="s">
        <v>18</v>
      </c>
      <c r="D10" s="3" t="s">
        <v>17</v>
      </c>
      <c r="E10" s="1" t="s">
        <v>4</v>
      </c>
      <c r="F10" s="1" t="s">
        <v>8</v>
      </c>
      <c r="G10" s="1" t="s">
        <v>6</v>
      </c>
      <c r="H10" s="1" t="s">
        <v>5</v>
      </c>
      <c r="I10" s="1" t="s">
        <v>1</v>
      </c>
      <c r="J10" s="1" t="s">
        <v>2</v>
      </c>
      <c r="L10" s="5" t="s">
        <v>3</v>
      </c>
      <c r="M10" s="1" t="s">
        <v>7</v>
      </c>
      <c r="N10" s="1" t="s">
        <v>38</v>
      </c>
      <c r="O10" s="1" t="s">
        <v>39</v>
      </c>
      <c r="Q10" s="1" t="s">
        <v>26</v>
      </c>
      <c r="R10" s="1" t="s">
        <v>42</v>
      </c>
      <c r="T10" s="3" t="s">
        <v>9</v>
      </c>
      <c r="U10" s="3" t="s">
        <v>10</v>
      </c>
      <c r="W10" s="3" t="s">
        <v>9</v>
      </c>
      <c r="X10" s="3" t="s">
        <v>10</v>
      </c>
    </row>
    <row r="11" spans="1:24">
      <c r="B11">
        <v>1</v>
      </c>
      <c r="C11" s="2">
        <v>5000</v>
      </c>
      <c r="D11" s="2">
        <v>20</v>
      </c>
      <c r="E11" s="6">
        <f>'input &amp; output'!B6</f>
        <v>5</v>
      </c>
      <c r="F11" s="6">
        <f>'input &amp; output'!C6</f>
        <v>2</v>
      </c>
      <c r="G11" s="6">
        <f>'input &amp; output'!B7</f>
        <v>4</v>
      </c>
      <c r="H11" s="6">
        <f>'input &amp; output'!C7</f>
        <v>3</v>
      </c>
      <c r="I11">
        <v>1</v>
      </c>
      <c r="J11">
        <v>1</v>
      </c>
      <c r="L11" s="4">
        <f ca="1">RAND()</f>
        <v>0.96190016989049321</v>
      </c>
      <c r="M11">
        <f ca="1">IF(L11&gt;Prob_bad_year, 1, 0)</f>
        <v>1</v>
      </c>
      <c r="N11">
        <f ca="1">IF(M11=1, E11, F11)</f>
        <v>5</v>
      </c>
      <c r="O11">
        <f ca="1">IF(M11 &gt; 0.5, G11, H11)</f>
        <v>4</v>
      </c>
      <c r="Q11">
        <f ca="1">N11/(1 + 0.0001*($C11 + $D11))</f>
        <v>3.3288948069241013</v>
      </c>
      <c r="R11">
        <f ca="1">O11/(1 + 0.0001*($C11 + $D11))</f>
        <v>2.6631158455392812</v>
      </c>
      <c r="T11" s="2">
        <f ca="1">C11*(1 - I11) + C11*Q11</f>
        <v>16644.474034620507</v>
      </c>
      <c r="U11" s="2">
        <f ca="1">D11*(1 - J11) + D11*R11</f>
        <v>53.262316910785621</v>
      </c>
      <c r="W11" s="2">
        <f ca="1">IF(T11&lt;0, 0, T11)</f>
        <v>16644.474034620507</v>
      </c>
      <c r="X11" s="2">
        <f ca="1">IF(U11 &lt; 0, 0, U11)</f>
        <v>53.262316910785621</v>
      </c>
    </row>
    <row r="12" spans="1:24">
      <c r="B12">
        <f>1+B11</f>
        <v>2</v>
      </c>
      <c r="C12" s="2">
        <f ca="1">W11</f>
        <v>16644.474034620507</v>
      </c>
      <c r="D12" s="2">
        <f ca="1">X11</f>
        <v>53.262316910785621</v>
      </c>
      <c r="E12">
        <f>E11</f>
        <v>5</v>
      </c>
      <c r="F12">
        <f t="shared" ref="F12:H12" si="0">F11</f>
        <v>2</v>
      </c>
      <c r="G12">
        <f t="shared" si="0"/>
        <v>4</v>
      </c>
      <c r="H12">
        <f t="shared" si="0"/>
        <v>3</v>
      </c>
      <c r="I12">
        <v>1</v>
      </c>
      <c r="J12">
        <v>1</v>
      </c>
      <c r="L12" s="4">
        <f t="shared" ref="L12:L223" ca="1" si="1">RAND()</f>
        <v>0.91311369019378186</v>
      </c>
      <c r="M12">
        <f t="shared" ref="M12:M42" ca="1" si="2">IF(L12&gt;Prob_bad_year, 1, 0)</f>
        <v>1</v>
      </c>
      <c r="N12">
        <f t="shared" ref="N12" ca="1" si="3">IF(M12=1, E12, F12)</f>
        <v>5</v>
      </c>
      <c r="O12">
        <f t="shared" ref="O12" ca="1" si="4">IF(M12 &gt; 0.5, G12, H12)</f>
        <v>4</v>
      </c>
      <c r="Q12">
        <f t="shared" ref="Q12:Q75" ca="1" si="5">N12/(1 + 0.0001*($C12 + $D12))</f>
        <v>1.8728179551122193</v>
      </c>
      <c r="R12">
        <f t="shared" ref="R12:R75" ca="1" si="6">O12/(1 + 0.0001*($C12 + $D12))</f>
        <v>1.4982543640897754</v>
      </c>
      <c r="T12" s="2">
        <f t="shared" ref="T12:T75" ca="1" si="7">C12*(1 - I12) + C12*Q12</f>
        <v>31172.069825436407</v>
      </c>
      <c r="U12" s="2">
        <f t="shared" ref="U12:U75" ca="1" si="8">D12*(1 - J12) + D12*R12</f>
        <v>79.800498753117196</v>
      </c>
      <c r="W12" s="2">
        <f t="shared" ref="W12" ca="1" si="9">IF(T12&lt;0, 0, T12)</f>
        <v>31172.069825436407</v>
      </c>
      <c r="X12" s="2">
        <f t="shared" ref="X12" ca="1" si="10">IF(U12 &lt; 0, 0, U12)</f>
        <v>79.800498753117196</v>
      </c>
    </row>
    <row r="13" spans="1:24">
      <c r="B13">
        <f t="shared" ref="B13:B21" si="11">1+B12</f>
        <v>3</v>
      </c>
      <c r="C13" s="2">
        <f t="shared" ref="C13:C21" ca="1" si="12">W12</f>
        <v>31172.069825436407</v>
      </c>
      <c r="D13" s="2">
        <f t="shared" ref="D13:D21" ca="1" si="13">X12</f>
        <v>79.800498753117196</v>
      </c>
      <c r="E13">
        <f t="shared" ref="E13:E21" si="14">E12</f>
        <v>5</v>
      </c>
      <c r="F13">
        <f t="shared" ref="F13:F21" si="15">F12</f>
        <v>2</v>
      </c>
      <c r="G13">
        <f t="shared" ref="G13:G21" si="16">G12</f>
        <v>4</v>
      </c>
      <c r="H13">
        <f t="shared" ref="H13:H21" si="17">H12</f>
        <v>3</v>
      </c>
      <c r="I13">
        <v>1</v>
      </c>
      <c r="J13">
        <v>1</v>
      </c>
      <c r="L13" s="4">
        <f t="shared" ca="1" si="1"/>
        <v>0.68727590030000052</v>
      </c>
      <c r="M13">
        <f t="shared" ca="1" si="2"/>
        <v>1</v>
      </c>
      <c r="N13">
        <f t="shared" ref="N13:N21" ca="1" si="18">IF(M13=1, E13, F13)</f>
        <v>5</v>
      </c>
      <c r="O13">
        <f t="shared" ref="O13:O21" ca="1" si="19">IF(M13 &gt; 0.5, G13, H13)</f>
        <v>4</v>
      </c>
      <c r="Q13">
        <f t="shared" ca="1" si="5"/>
        <v>1.2120662555918269</v>
      </c>
      <c r="R13">
        <f t="shared" ca="1" si="6"/>
        <v>0.96965300447346159</v>
      </c>
      <c r="T13" s="2">
        <f t="shared" ca="1" si="7"/>
        <v>37782.613952363681</v>
      </c>
      <c r="U13" s="2">
        <f t="shared" ca="1" si="8"/>
        <v>77.378793374440818</v>
      </c>
      <c r="W13" s="2">
        <f t="shared" ref="W13:W21" ca="1" si="20">IF(T13&lt;0, 0, T13)</f>
        <v>37782.613952363681</v>
      </c>
      <c r="X13" s="2">
        <f t="shared" ref="X13:X21" ca="1" si="21">IF(U13 &lt; 0, 0, U13)</f>
        <v>77.378793374440818</v>
      </c>
    </row>
    <row r="14" spans="1:24">
      <c r="B14">
        <f t="shared" si="11"/>
        <v>4</v>
      </c>
      <c r="C14" s="2">
        <f t="shared" ca="1" si="12"/>
        <v>37782.613952363681</v>
      </c>
      <c r="D14" s="2">
        <f t="shared" ca="1" si="13"/>
        <v>77.378793374440818</v>
      </c>
      <c r="E14">
        <f t="shared" si="14"/>
        <v>5</v>
      </c>
      <c r="F14">
        <f t="shared" si="15"/>
        <v>2</v>
      </c>
      <c r="G14">
        <f t="shared" si="16"/>
        <v>4</v>
      </c>
      <c r="H14">
        <f t="shared" si="17"/>
        <v>3</v>
      </c>
      <c r="I14">
        <v>1</v>
      </c>
      <c r="J14">
        <v>1</v>
      </c>
      <c r="L14" s="4">
        <f t="shared" ca="1" si="1"/>
        <v>0.14825989525223193</v>
      </c>
      <c r="M14">
        <f t="shared" ca="1" si="2"/>
        <v>0</v>
      </c>
      <c r="N14">
        <f t="shared" ca="1" si="18"/>
        <v>2</v>
      </c>
      <c r="O14">
        <f t="shared" ca="1" si="19"/>
        <v>3</v>
      </c>
      <c r="Q14">
        <f t="shared" ca="1" si="5"/>
        <v>0.41788556271314892</v>
      </c>
      <c r="R14">
        <f t="shared" ca="1" si="6"/>
        <v>0.62682834406972343</v>
      </c>
      <c r="T14" s="2">
        <f t="shared" ca="1" si="7"/>
        <v>15788.808892257168</v>
      </c>
      <c r="U14" s="2">
        <f t="shared" ca="1" si="8"/>
        <v>48.503220917014026</v>
      </c>
      <c r="W14" s="2">
        <f t="shared" ca="1" si="20"/>
        <v>15788.808892257168</v>
      </c>
      <c r="X14" s="2">
        <f t="shared" ca="1" si="21"/>
        <v>48.503220917014026</v>
      </c>
    </row>
    <row r="15" spans="1:24">
      <c r="B15">
        <f t="shared" si="11"/>
        <v>5</v>
      </c>
      <c r="C15" s="2">
        <f t="shared" ca="1" si="12"/>
        <v>15788.808892257168</v>
      </c>
      <c r="D15" s="2">
        <f t="shared" ca="1" si="13"/>
        <v>48.503220917014026</v>
      </c>
      <c r="E15">
        <f t="shared" si="14"/>
        <v>5</v>
      </c>
      <c r="F15">
        <f t="shared" si="15"/>
        <v>2</v>
      </c>
      <c r="G15">
        <f t="shared" si="16"/>
        <v>4</v>
      </c>
      <c r="H15">
        <f t="shared" si="17"/>
        <v>3</v>
      </c>
      <c r="I15">
        <v>1</v>
      </c>
      <c r="J15">
        <v>1</v>
      </c>
      <c r="L15" s="4">
        <f t="shared" ca="1" si="1"/>
        <v>0.40667804163218291</v>
      </c>
      <c r="M15">
        <f t="shared" ca="1" si="2"/>
        <v>0</v>
      </c>
      <c r="N15">
        <f t="shared" ca="1" si="18"/>
        <v>2</v>
      </c>
      <c r="O15">
        <f t="shared" ca="1" si="19"/>
        <v>3</v>
      </c>
      <c r="Q15">
        <f t="shared" ca="1" si="5"/>
        <v>0.77407432756142625</v>
      </c>
      <c r="R15">
        <f t="shared" ca="1" si="6"/>
        <v>1.1611114913421394</v>
      </c>
      <c r="T15" s="2">
        <f t="shared" ca="1" si="7"/>
        <v>12221.711626269835</v>
      </c>
      <c r="U15" s="2">
        <f t="shared" ca="1" si="8"/>
        <v>56.317647173851405</v>
      </c>
      <c r="W15" s="2">
        <f t="shared" ca="1" si="20"/>
        <v>12221.711626269835</v>
      </c>
      <c r="X15" s="2">
        <f t="shared" ca="1" si="21"/>
        <v>56.317647173851405</v>
      </c>
    </row>
    <row r="16" spans="1:24">
      <c r="B16">
        <f t="shared" si="11"/>
        <v>6</v>
      </c>
      <c r="C16" s="2">
        <f t="shared" ca="1" si="12"/>
        <v>12221.711626269835</v>
      </c>
      <c r="D16" s="2">
        <f t="shared" ca="1" si="13"/>
        <v>56.317647173851405</v>
      </c>
      <c r="E16">
        <f t="shared" si="14"/>
        <v>5</v>
      </c>
      <c r="F16">
        <f t="shared" si="15"/>
        <v>2</v>
      </c>
      <c r="G16">
        <f t="shared" si="16"/>
        <v>4</v>
      </c>
      <c r="H16">
        <f t="shared" si="17"/>
        <v>3</v>
      </c>
      <c r="I16">
        <v>1</v>
      </c>
      <c r="J16">
        <v>1</v>
      </c>
      <c r="L16" s="4">
        <f t="shared" ca="1" si="1"/>
        <v>0.37854124689036317</v>
      </c>
      <c r="M16">
        <f t="shared" ca="1" si="2"/>
        <v>0</v>
      </c>
      <c r="N16">
        <f t="shared" ca="1" si="18"/>
        <v>2</v>
      </c>
      <c r="O16">
        <f t="shared" ca="1" si="19"/>
        <v>3</v>
      </c>
      <c r="Q16">
        <f t="shared" ca="1" si="5"/>
        <v>0.89774547625003831</v>
      </c>
      <c r="R16">
        <f t="shared" ca="1" si="6"/>
        <v>1.3466182143750576</v>
      </c>
      <c r="T16" s="2">
        <f t="shared" ca="1" si="7"/>
        <v>10971.986324516243</v>
      </c>
      <c r="U16" s="2">
        <f t="shared" ca="1" si="8"/>
        <v>75.838369475056282</v>
      </c>
      <c r="W16" s="2">
        <f t="shared" ca="1" si="20"/>
        <v>10971.986324516243</v>
      </c>
      <c r="X16" s="2">
        <f t="shared" ca="1" si="21"/>
        <v>75.838369475056282</v>
      </c>
    </row>
    <row r="17" spans="2:24">
      <c r="B17">
        <f t="shared" si="11"/>
        <v>7</v>
      </c>
      <c r="C17" s="2">
        <f t="shared" ca="1" si="12"/>
        <v>10971.986324516243</v>
      </c>
      <c r="D17" s="2">
        <f t="shared" ca="1" si="13"/>
        <v>75.838369475056282</v>
      </c>
      <c r="E17">
        <f t="shared" si="14"/>
        <v>5</v>
      </c>
      <c r="F17">
        <f t="shared" si="15"/>
        <v>2</v>
      </c>
      <c r="G17">
        <f t="shared" si="16"/>
        <v>4</v>
      </c>
      <c r="H17">
        <f t="shared" si="17"/>
        <v>3</v>
      </c>
      <c r="I17">
        <v>1</v>
      </c>
      <c r="J17">
        <v>1</v>
      </c>
      <c r="L17" s="4">
        <f t="shared" ca="1" si="1"/>
        <v>0.46463391519080577</v>
      </c>
      <c r="M17">
        <f t="shared" ca="1" si="2"/>
        <v>0</v>
      </c>
      <c r="N17">
        <f t="shared" ca="1" si="18"/>
        <v>2</v>
      </c>
      <c r="O17">
        <f t="shared" ca="1" si="19"/>
        <v>3</v>
      </c>
      <c r="Q17">
        <f t="shared" ca="1" si="5"/>
        <v>0.9502169602215268</v>
      </c>
      <c r="R17">
        <f t="shared" ca="1" si="6"/>
        <v>1.4253254403322901</v>
      </c>
      <c r="T17" s="2">
        <f t="shared" ca="1" si="7"/>
        <v>10425.767492873987</v>
      </c>
      <c r="U17" s="2">
        <f t="shared" ca="1" si="8"/>
        <v>108.09435736611751</v>
      </c>
      <c r="W17" s="2">
        <f t="shared" ca="1" si="20"/>
        <v>10425.767492873987</v>
      </c>
      <c r="X17" s="2">
        <f t="shared" ca="1" si="21"/>
        <v>108.09435736611751</v>
      </c>
    </row>
    <row r="18" spans="2:24">
      <c r="B18">
        <f t="shared" si="11"/>
        <v>8</v>
      </c>
      <c r="C18" s="2">
        <f t="shared" ca="1" si="12"/>
        <v>10425.767492873987</v>
      </c>
      <c r="D18" s="2">
        <f t="shared" ca="1" si="13"/>
        <v>108.09435736611751</v>
      </c>
      <c r="E18">
        <f t="shared" si="14"/>
        <v>5</v>
      </c>
      <c r="F18">
        <f t="shared" si="15"/>
        <v>2</v>
      </c>
      <c r="G18">
        <f t="shared" si="16"/>
        <v>4</v>
      </c>
      <c r="H18">
        <f t="shared" si="17"/>
        <v>3</v>
      </c>
      <c r="I18">
        <v>1</v>
      </c>
      <c r="J18">
        <v>1</v>
      </c>
      <c r="L18" s="4">
        <f t="shared" ca="1" si="1"/>
        <v>4.8487791768068167E-2</v>
      </c>
      <c r="M18">
        <f t="shared" ca="1" si="2"/>
        <v>0</v>
      </c>
      <c r="N18">
        <f t="shared" ca="1" si="18"/>
        <v>2</v>
      </c>
      <c r="O18">
        <f t="shared" ca="1" si="19"/>
        <v>3</v>
      </c>
      <c r="Q18">
        <f t="shared" ca="1" si="5"/>
        <v>0.97400090376891957</v>
      </c>
      <c r="R18">
        <f t="shared" ca="1" si="6"/>
        <v>1.4610013556533792</v>
      </c>
      <c r="T18" s="2">
        <f t="shared" ca="1" si="7"/>
        <v>10154.706960543886</v>
      </c>
      <c r="U18" s="2">
        <f t="shared" ca="1" si="8"/>
        <v>157.92600265037851</v>
      </c>
      <c r="W18" s="2">
        <f t="shared" ca="1" si="20"/>
        <v>10154.706960543886</v>
      </c>
      <c r="X18" s="2">
        <f t="shared" ca="1" si="21"/>
        <v>157.92600265037851</v>
      </c>
    </row>
    <row r="19" spans="2:24">
      <c r="B19">
        <f t="shared" si="11"/>
        <v>9</v>
      </c>
      <c r="C19" s="2">
        <f t="shared" ca="1" si="12"/>
        <v>10154.706960543886</v>
      </c>
      <c r="D19" s="2">
        <f t="shared" ca="1" si="13"/>
        <v>157.92600265037851</v>
      </c>
      <c r="E19">
        <f t="shared" si="14"/>
        <v>5</v>
      </c>
      <c r="F19">
        <f t="shared" si="15"/>
        <v>2</v>
      </c>
      <c r="G19">
        <f t="shared" si="16"/>
        <v>4</v>
      </c>
      <c r="H19">
        <f t="shared" si="17"/>
        <v>3</v>
      </c>
      <c r="I19">
        <v>1</v>
      </c>
      <c r="J19">
        <v>1</v>
      </c>
      <c r="L19" s="4">
        <f t="shared" ca="1" si="1"/>
        <v>0.70917738074798664</v>
      </c>
      <c r="M19">
        <f t="shared" ca="1" si="2"/>
        <v>1</v>
      </c>
      <c r="N19">
        <f t="shared" ca="1" si="18"/>
        <v>5</v>
      </c>
      <c r="O19">
        <f t="shared" ca="1" si="19"/>
        <v>4</v>
      </c>
      <c r="Q19">
        <f t="shared" ca="1" si="5"/>
        <v>2.4615223487077293</v>
      </c>
      <c r="R19">
        <f t="shared" ca="1" si="6"/>
        <v>1.9692178789661836</v>
      </c>
      <c r="T19" s="2">
        <f t="shared" ca="1" si="7"/>
        <v>24996.038127956715</v>
      </c>
      <c r="U19" s="2">
        <f t="shared" ca="1" si="8"/>
        <v>310.99070797278625</v>
      </c>
      <c r="W19" s="2">
        <f t="shared" ca="1" si="20"/>
        <v>24996.038127956715</v>
      </c>
      <c r="X19" s="2">
        <f t="shared" ca="1" si="21"/>
        <v>310.99070797278625</v>
      </c>
    </row>
    <row r="20" spans="2:24">
      <c r="B20">
        <f t="shared" si="11"/>
        <v>10</v>
      </c>
      <c r="C20" s="2">
        <f t="shared" ca="1" si="12"/>
        <v>24996.038127956715</v>
      </c>
      <c r="D20" s="2">
        <f t="shared" ca="1" si="13"/>
        <v>310.99070797278625</v>
      </c>
      <c r="E20">
        <f t="shared" si="14"/>
        <v>5</v>
      </c>
      <c r="F20">
        <f t="shared" si="15"/>
        <v>2</v>
      </c>
      <c r="G20">
        <f t="shared" si="16"/>
        <v>4</v>
      </c>
      <c r="H20">
        <f t="shared" si="17"/>
        <v>3</v>
      </c>
      <c r="I20">
        <v>1</v>
      </c>
      <c r="J20">
        <v>1</v>
      </c>
      <c r="L20" s="4">
        <f t="shared" ca="1" si="1"/>
        <v>0.25151205437497759</v>
      </c>
      <c r="M20">
        <f t="shared" ca="1" si="2"/>
        <v>0</v>
      </c>
      <c r="N20">
        <f t="shared" ca="1" si="18"/>
        <v>2</v>
      </c>
      <c r="O20">
        <f t="shared" ca="1" si="19"/>
        <v>3</v>
      </c>
      <c r="Q20">
        <f t="shared" ca="1" si="5"/>
        <v>0.56645944616125254</v>
      </c>
      <c r="R20">
        <f t="shared" ca="1" si="6"/>
        <v>0.84968916924187887</v>
      </c>
      <c r="T20" s="2">
        <f t="shared" ca="1" si="7"/>
        <v>14159.241914187913</v>
      </c>
      <c r="U20" s="2">
        <f t="shared" ca="1" si="8"/>
        <v>264.2454362993405</v>
      </c>
      <c r="W20" s="2">
        <f t="shared" ca="1" si="20"/>
        <v>14159.241914187913</v>
      </c>
      <c r="X20" s="2">
        <f t="shared" ca="1" si="21"/>
        <v>264.2454362993405</v>
      </c>
    </row>
    <row r="21" spans="2:24">
      <c r="B21">
        <f t="shared" si="11"/>
        <v>11</v>
      </c>
      <c r="C21" s="2">
        <f t="shared" ca="1" si="12"/>
        <v>14159.241914187913</v>
      </c>
      <c r="D21" s="2">
        <f t="shared" ca="1" si="13"/>
        <v>264.2454362993405</v>
      </c>
      <c r="E21">
        <f t="shared" si="14"/>
        <v>5</v>
      </c>
      <c r="F21">
        <f t="shared" si="15"/>
        <v>2</v>
      </c>
      <c r="G21">
        <f t="shared" si="16"/>
        <v>4</v>
      </c>
      <c r="H21">
        <f t="shared" si="17"/>
        <v>3</v>
      </c>
      <c r="I21">
        <v>1</v>
      </c>
      <c r="J21">
        <v>1</v>
      </c>
      <c r="L21" s="4">
        <f t="shared" ca="1" si="1"/>
        <v>0.92621131930693412</v>
      </c>
      <c r="M21">
        <f t="shared" ca="1" si="2"/>
        <v>1</v>
      </c>
      <c r="N21">
        <f t="shared" ca="1" si="18"/>
        <v>5</v>
      </c>
      <c r="O21">
        <f t="shared" ca="1" si="19"/>
        <v>4</v>
      </c>
      <c r="Q21">
        <f t="shared" ca="1" si="5"/>
        <v>2.0472096913302797</v>
      </c>
      <c r="R21">
        <f t="shared" ca="1" si="6"/>
        <v>1.6377677530642236</v>
      </c>
      <c r="T21" s="2">
        <f t="shared" ca="1" si="7"/>
        <v>28986.937268615395</v>
      </c>
      <c r="U21" s="2">
        <f t="shared" ca="1" si="8"/>
        <v>432.77265446544629</v>
      </c>
      <c r="W21" s="2">
        <f t="shared" ca="1" si="20"/>
        <v>28986.937268615395</v>
      </c>
      <c r="X21" s="2">
        <f t="shared" ca="1" si="21"/>
        <v>432.77265446544629</v>
      </c>
    </row>
    <row r="22" spans="2:24">
      <c r="B22">
        <f t="shared" ref="B22:B85" si="22">1+B21</f>
        <v>12</v>
      </c>
      <c r="C22" s="2">
        <f t="shared" ref="C22:C85" ca="1" si="23">W21</f>
        <v>28986.937268615395</v>
      </c>
      <c r="D22" s="2">
        <f t="shared" ref="D22:D85" ca="1" si="24">X21</f>
        <v>432.77265446544629</v>
      </c>
      <c r="E22">
        <f t="shared" ref="E22:E85" si="25">E21</f>
        <v>5</v>
      </c>
      <c r="F22">
        <f t="shared" ref="F22:F85" si="26">F21</f>
        <v>2</v>
      </c>
      <c r="G22">
        <f t="shared" ref="G22:G85" si="27">G21</f>
        <v>4</v>
      </c>
      <c r="H22">
        <f t="shared" ref="H22:H85" si="28">H21</f>
        <v>3</v>
      </c>
      <c r="I22">
        <v>1</v>
      </c>
      <c r="J22">
        <v>1</v>
      </c>
      <c r="L22" s="4">
        <f t="shared" ca="1" si="1"/>
        <v>0.69888718664395377</v>
      </c>
      <c r="M22">
        <f t="shared" ca="1" si="2"/>
        <v>1</v>
      </c>
      <c r="N22">
        <f t="shared" ref="N22:N85" ca="1" si="29">IF(M22=1, E22, F22)</f>
        <v>5</v>
      </c>
      <c r="O22">
        <f t="shared" ref="O22:O85" ca="1" si="30">IF(M22 &gt; 0.5, G22, H22)</f>
        <v>4</v>
      </c>
      <c r="Q22">
        <f t="shared" ca="1" si="5"/>
        <v>1.2684010130354673</v>
      </c>
      <c r="R22">
        <f t="shared" ca="1" si="6"/>
        <v>1.0147208104283738</v>
      </c>
      <c r="T22" s="2">
        <f t="shared" ca="1" si="7"/>
        <v>36767.06059630731</v>
      </c>
      <c r="U22" s="2">
        <f t="shared" ca="1" si="8"/>
        <v>439.14341867041622</v>
      </c>
      <c r="W22" s="2">
        <f t="shared" ref="W22:W85" ca="1" si="31">IF(T22&lt;0, 0, T22)</f>
        <v>36767.06059630731</v>
      </c>
      <c r="X22" s="2">
        <f t="shared" ref="X22:X85" ca="1" si="32">IF(U22 &lt; 0, 0, U22)</f>
        <v>439.14341867041622</v>
      </c>
    </row>
    <row r="23" spans="2:24">
      <c r="B23">
        <f t="shared" si="22"/>
        <v>13</v>
      </c>
      <c r="C23" s="2">
        <f t="shared" ca="1" si="23"/>
        <v>36767.06059630731</v>
      </c>
      <c r="D23" s="2">
        <f t="shared" ca="1" si="24"/>
        <v>439.14341867041622</v>
      </c>
      <c r="E23">
        <f t="shared" si="25"/>
        <v>5</v>
      </c>
      <c r="F23">
        <f t="shared" si="26"/>
        <v>2</v>
      </c>
      <c r="G23">
        <f t="shared" si="27"/>
        <v>4</v>
      </c>
      <c r="H23">
        <f t="shared" si="28"/>
        <v>3</v>
      </c>
      <c r="I23">
        <v>1</v>
      </c>
      <c r="J23">
        <v>1</v>
      </c>
      <c r="L23" s="4">
        <f t="shared" ca="1" si="1"/>
        <v>8.3330221694672968E-2</v>
      </c>
      <c r="M23">
        <f t="shared" ca="1" si="2"/>
        <v>0</v>
      </c>
      <c r="N23">
        <f t="shared" ca="1" si="29"/>
        <v>2</v>
      </c>
      <c r="O23">
        <f t="shared" ca="1" si="30"/>
        <v>3</v>
      </c>
      <c r="Q23">
        <f t="shared" ca="1" si="5"/>
        <v>0.42367312554202285</v>
      </c>
      <c r="R23">
        <f t="shared" ca="1" si="6"/>
        <v>0.63550968831303434</v>
      </c>
      <c r="T23" s="2">
        <f t="shared" ca="1" si="7"/>
        <v>15577.215479830469</v>
      </c>
      <c r="U23" s="2">
        <f t="shared" ca="1" si="8"/>
        <v>279.07989712395658</v>
      </c>
      <c r="W23" s="2">
        <f t="shared" ca="1" si="31"/>
        <v>15577.215479830469</v>
      </c>
      <c r="X23" s="2">
        <f t="shared" ca="1" si="32"/>
        <v>279.07989712395658</v>
      </c>
    </row>
    <row r="24" spans="2:24">
      <c r="B24">
        <f t="shared" si="22"/>
        <v>14</v>
      </c>
      <c r="C24" s="2">
        <f t="shared" ca="1" si="23"/>
        <v>15577.215479830469</v>
      </c>
      <c r="D24" s="2">
        <f t="shared" ca="1" si="24"/>
        <v>279.07989712395658</v>
      </c>
      <c r="E24">
        <f t="shared" si="25"/>
        <v>5</v>
      </c>
      <c r="F24">
        <f t="shared" si="26"/>
        <v>2</v>
      </c>
      <c r="G24">
        <f t="shared" si="27"/>
        <v>4</v>
      </c>
      <c r="H24">
        <f t="shared" si="28"/>
        <v>3</v>
      </c>
      <c r="I24">
        <v>1</v>
      </c>
      <c r="J24">
        <v>1</v>
      </c>
      <c r="L24" s="4">
        <f t="shared" ca="1" si="1"/>
        <v>0.79450475525656838</v>
      </c>
      <c r="M24">
        <f t="shared" ca="1" si="2"/>
        <v>1</v>
      </c>
      <c r="N24">
        <f t="shared" ca="1" si="29"/>
        <v>5</v>
      </c>
      <c r="O24">
        <f t="shared" ca="1" si="30"/>
        <v>4</v>
      </c>
      <c r="Q24">
        <f t="shared" ca="1" si="5"/>
        <v>1.9337650375298823</v>
      </c>
      <c r="R24">
        <f t="shared" ca="1" si="6"/>
        <v>1.5470120300239059</v>
      </c>
      <c r="T24" s="2">
        <f t="shared" ca="1" si="7"/>
        <v>30122.674676965431</v>
      </c>
      <c r="U24" s="2">
        <f t="shared" ca="1" si="8"/>
        <v>431.73995818859487</v>
      </c>
      <c r="W24" s="2">
        <f t="shared" ca="1" si="31"/>
        <v>30122.674676965431</v>
      </c>
      <c r="X24" s="2">
        <f t="shared" ca="1" si="32"/>
        <v>431.73995818859487</v>
      </c>
    </row>
    <row r="25" spans="2:24">
      <c r="B25">
        <f t="shared" si="22"/>
        <v>15</v>
      </c>
      <c r="C25" s="2">
        <f t="shared" ca="1" si="23"/>
        <v>30122.674676965431</v>
      </c>
      <c r="D25" s="2">
        <f t="shared" ca="1" si="24"/>
        <v>431.73995818859487</v>
      </c>
      <c r="E25">
        <f t="shared" si="25"/>
        <v>5</v>
      </c>
      <c r="F25">
        <f t="shared" si="26"/>
        <v>2</v>
      </c>
      <c r="G25">
        <f t="shared" si="27"/>
        <v>4</v>
      </c>
      <c r="H25">
        <f t="shared" si="28"/>
        <v>3</v>
      </c>
      <c r="I25">
        <v>1</v>
      </c>
      <c r="J25">
        <v>1</v>
      </c>
      <c r="L25" s="4">
        <f t="shared" ca="1" si="1"/>
        <v>0.79233824823603016</v>
      </c>
      <c r="M25">
        <f t="shared" ca="1" si="2"/>
        <v>1</v>
      </c>
      <c r="N25">
        <f t="shared" ca="1" si="29"/>
        <v>5</v>
      </c>
      <c r="O25">
        <f t="shared" ca="1" si="30"/>
        <v>4</v>
      </c>
      <c r="Q25">
        <f t="shared" ca="1" si="5"/>
        <v>1.2329113969421768</v>
      </c>
      <c r="R25">
        <f t="shared" ca="1" si="6"/>
        <v>0.98632911755374142</v>
      </c>
      <c r="T25" s="2">
        <f t="shared" ca="1" si="7"/>
        <v>37138.588915612185</v>
      </c>
      <c r="U25" s="2">
        <f t="shared" ca="1" si="8"/>
        <v>425.83769197284602</v>
      </c>
      <c r="W25" s="2">
        <f t="shared" ca="1" si="31"/>
        <v>37138.588915612185</v>
      </c>
      <c r="X25" s="2">
        <f t="shared" ca="1" si="32"/>
        <v>425.83769197284602</v>
      </c>
    </row>
    <row r="26" spans="2:24">
      <c r="B26">
        <f t="shared" si="22"/>
        <v>16</v>
      </c>
      <c r="C26" s="2">
        <f t="shared" ca="1" si="23"/>
        <v>37138.588915612185</v>
      </c>
      <c r="D26" s="2">
        <f t="shared" ca="1" si="24"/>
        <v>425.83769197284602</v>
      </c>
      <c r="E26">
        <f t="shared" si="25"/>
        <v>5</v>
      </c>
      <c r="F26">
        <f t="shared" si="26"/>
        <v>2</v>
      </c>
      <c r="G26">
        <f t="shared" si="27"/>
        <v>4</v>
      </c>
      <c r="H26">
        <f t="shared" si="28"/>
        <v>3</v>
      </c>
      <c r="I26">
        <v>1</v>
      </c>
      <c r="J26">
        <v>1</v>
      </c>
      <c r="L26" s="4">
        <f t="shared" ca="1" si="1"/>
        <v>0.98178266386014568</v>
      </c>
      <c r="M26">
        <f t="shared" ca="1" si="2"/>
        <v>1</v>
      </c>
      <c r="N26">
        <f t="shared" ca="1" si="29"/>
        <v>5</v>
      </c>
      <c r="O26">
        <f t="shared" ca="1" si="30"/>
        <v>4</v>
      </c>
      <c r="Q26">
        <f t="shared" ca="1" si="5"/>
        <v>1.0512057763779825</v>
      </c>
      <c r="R26">
        <f t="shared" ca="1" si="6"/>
        <v>0.84096462110238601</v>
      </c>
      <c r="T26" s="2">
        <f t="shared" ca="1" si="7"/>
        <v>39040.299194618841</v>
      </c>
      <c r="U26" s="2">
        <f t="shared" ca="1" si="8"/>
        <v>358.11443328105901</v>
      </c>
      <c r="W26" s="2">
        <f t="shared" ca="1" si="31"/>
        <v>39040.299194618841</v>
      </c>
      <c r="X26" s="2">
        <f t="shared" ca="1" si="32"/>
        <v>358.11443328105901</v>
      </c>
    </row>
    <row r="27" spans="2:24">
      <c r="B27">
        <f t="shared" si="22"/>
        <v>17</v>
      </c>
      <c r="C27" s="2">
        <f t="shared" ca="1" si="23"/>
        <v>39040.299194618841</v>
      </c>
      <c r="D27" s="2">
        <f t="shared" ca="1" si="24"/>
        <v>358.11443328105901</v>
      </c>
      <c r="E27">
        <f t="shared" si="25"/>
        <v>5</v>
      </c>
      <c r="F27">
        <f t="shared" si="26"/>
        <v>2</v>
      </c>
      <c r="G27">
        <f t="shared" si="27"/>
        <v>4</v>
      </c>
      <c r="H27">
        <f t="shared" si="28"/>
        <v>3</v>
      </c>
      <c r="I27">
        <v>1</v>
      </c>
      <c r="J27">
        <v>1</v>
      </c>
      <c r="L27" s="4">
        <f t="shared" ca="1" si="1"/>
        <v>9.9912728034580178E-3</v>
      </c>
      <c r="M27">
        <f t="shared" ca="1" si="2"/>
        <v>0</v>
      </c>
      <c r="N27">
        <f t="shared" ca="1" si="29"/>
        <v>2</v>
      </c>
      <c r="O27">
        <f t="shared" ca="1" si="30"/>
        <v>3</v>
      </c>
      <c r="Q27">
        <f t="shared" ca="1" si="5"/>
        <v>0.40487130114445891</v>
      </c>
      <c r="R27">
        <f t="shared" ca="1" si="6"/>
        <v>0.60730695171668836</v>
      </c>
      <c r="T27" s="2">
        <f t="shared" ca="1" si="7"/>
        <v>15806.296731994302</v>
      </c>
      <c r="U27" s="2">
        <f t="shared" ca="1" si="8"/>
        <v>217.48538484166932</v>
      </c>
      <c r="W27" s="2">
        <f t="shared" ca="1" si="31"/>
        <v>15806.296731994302</v>
      </c>
      <c r="X27" s="2">
        <f t="shared" ca="1" si="32"/>
        <v>217.48538484166932</v>
      </c>
    </row>
    <row r="28" spans="2:24">
      <c r="B28">
        <f t="shared" si="22"/>
        <v>18</v>
      </c>
      <c r="C28" s="2">
        <f t="shared" ca="1" si="23"/>
        <v>15806.296731994302</v>
      </c>
      <c r="D28" s="2">
        <f t="shared" ca="1" si="24"/>
        <v>217.48538484166932</v>
      </c>
      <c r="E28">
        <f t="shared" si="25"/>
        <v>5</v>
      </c>
      <c r="F28">
        <f t="shared" si="26"/>
        <v>2</v>
      </c>
      <c r="G28">
        <f t="shared" si="27"/>
        <v>4</v>
      </c>
      <c r="H28">
        <f t="shared" si="28"/>
        <v>3</v>
      </c>
      <c r="I28">
        <v>1</v>
      </c>
      <c r="J28">
        <v>1</v>
      </c>
      <c r="L28" s="4">
        <f t="shared" ca="1" si="1"/>
        <v>0.74234322848767964</v>
      </c>
      <c r="M28">
        <f t="shared" ca="1" si="2"/>
        <v>1</v>
      </c>
      <c r="N28">
        <f t="shared" ca="1" si="29"/>
        <v>5</v>
      </c>
      <c r="O28">
        <f t="shared" ca="1" si="30"/>
        <v>4</v>
      </c>
      <c r="Q28">
        <f t="shared" ca="1" si="5"/>
        <v>1.9213194982774129</v>
      </c>
      <c r="R28">
        <f t="shared" ca="1" si="6"/>
        <v>1.5370555986219303</v>
      </c>
      <c r="T28" s="2">
        <f t="shared" ca="1" si="7"/>
        <v>30368.946106739204</v>
      </c>
      <c r="U28" s="2">
        <f t="shared" ca="1" si="8"/>
        <v>334.28712838933291</v>
      </c>
      <c r="W28" s="2">
        <f t="shared" ca="1" si="31"/>
        <v>30368.946106739204</v>
      </c>
      <c r="X28" s="2">
        <f t="shared" ca="1" si="32"/>
        <v>334.28712838933291</v>
      </c>
    </row>
    <row r="29" spans="2:24">
      <c r="B29">
        <f t="shared" si="22"/>
        <v>19</v>
      </c>
      <c r="C29" s="2">
        <f t="shared" ca="1" si="23"/>
        <v>30368.946106739204</v>
      </c>
      <c r="D29" s="2">
        <f t="shared" ca="1" si="24"/>
        <v>334.28712838933291</v>
      </c>
      <c r="E29">
        <f t="shared" si="25"/>
        <v>5</v>
      </c>
      <c r="F29">
        <f t="shared" si="26"/>
        <v>2</v>
      </c>
      <c r="G29">
        <f t="shared" si="27"/>
        <v>4</v>
      </c>
      <c r="H29">
        <f t="shared" si="28"/>
        <v>3</v>
      </c>
      <c r="I29">
        <v>1</v>
      </c>
      <c r="J29">
        <v>1</v>
      </c>
      <c r="L29" s="4">
        <f t="shared" ca="1" si="1"/>
        <v>0.1584989901221957</v>
      </c>
      <c r="M29">
        <f t="shared" ca="1" si="2"/>
        <v>0</v>
      </c>
      <c r="N29">
        <f t="shared" ca="1" si="29"/>
        <v>2</v>
      </c>
      <c r="O29">
        <f t="shared" ca="1" si="30"/>
        <v>3</v>
      </c>
      <c r="Q29">
        <f t="shared" ca="1" si="5"/>
        <v>0.49136145731880554</v>
      </c>
      <c r="R29">
        <f t="shared" ca="1" si="6"/>
        <v>0.73704218597820836</v>
      </c>
      <c r="T29" s="2">
        <f t="shared" ca="1" si="7"/>
        <v>14922.129616243641</v>
      </c>
      <c r="U29" s="2">
        <f t="shared" ca="1" si="8"/>
        <v>246.38371585245193</v>
      </c>
      <c r="W29" s="2">
        <f t="shared" ca="1" si="31"/>
        <v>14922.129616243641</v>
      </c>
      <c r="X29" s="2">
        <f t="shared" ca="1" si="32"/>
        <v>246.38371585245193</v>
      </c>
    </row>
    <row r="30" spans="2:24">
      <c r="B30">
        <f t="shared" si="22"/>
        <v>20</v>
      </c>
      <c r="C30" s="2">
        <f t="shared" ca="1" si="23"/>
        <v>14922.129616243641</v>
      </c>
      <c r="D30" s="2">
        <f t="shared" ca="1" si="24"/>
        <v>246.38371585245193</v>
      </c>
      <c r="E30">
        <f t="shared" si="25"/>
        <v>5</v>
      </c>
      <c r="F30">
        <f t="shared" si="26"/>
        <v>2</v>
      </c>
      <c r="G30">
        <f t="shared" si="27"/>
        <v>4</v>
      </c>
      <c r="H30">
        <f t="shared" si="28"/>
        <v>3</v>
      </c>
      <c r="I30">
        <v>1</v>
      </c>
      <c r="J30">
        <v>1</v>
      </c>
      <c r="L30" s="4">
        <f t="shared" ca="1" si="1"/>
        <v>0.27017708850004007</v>
      </c>
      <c r="M30">
        <f t="shared" ca="1" si="2"/>
        <v>0</v>
      </c>
      <c r="N30">
        <f t="shared" ca="1" si="29"/>
        <v>2</v>
      </c>
      <c r="O30">
        <f t="shared" ca="1" si="30"/>
        <v>3</v>
      </c>
      <c r="Q30">
        <f t="shared" ca="1" si="5"/>
        <v>0.79464367784071865</v>
      </c>
      <c r="R30">
        <f t="shared" ca="1" si="6"/>
        <v>1.1919655167610781</v>
      </c>
      <c r="T30" s="2">
        <f t="shared" ca="1" si="7"/>
        <v>11857.775959467759</v>
      </c>
      <c r="U30" s="2">
        <f t="shared" ca="1" si="8"/>
        <v>293.68089318758251</v>
      </c>
      <c r="W30" s="2">
        <f t="shared" ca="1" si="31"/>
        <v>11857.775959467759</v>
      </c>
      <c r="X30" s="2">
        <f t="shared" ca="1" si="32"/>
        <v>293.68089318758251</v>
      </c>
    </row>
    <row r="31" spans="2:24">
      <c r="B31">
        <f t="shared" si="22"/>
        <v>21</v>
      </c>
      <c r="C31" s="2">
        <f t="shared" ca="1" si="23"/>
        <v>11857.775959467759</v>
      </c>
      <c r="D31" s="2">
        <f t="shared" ca="1" si="24"/>
        <v>293.68089318758251</v>
      </c>
      <c r="E31">
        <f t="shared" si="25"/>
        <v>5</v>
      </c>
      <c r="F31">
        <f t="shared" si="26"/>
        <v>2</v>
      </c>
      <c r="G31">
        <f t="shared" si="27"/>
        <v>4</v>
      </c>
      <c r="H31">
        <f t="shared" si="28"/>
        <v>3</v>
      </c>
      <c r="I31">
        <v>1</v>
      </c>
      <c r="J31">
        <v>1</v>
      </c>
      <c r="L31" s="4">
        <f t="shared" ca="1" si="1"/>
        <v>0.1878914814895819</v>
      </c>
      <c r="M31">
        <f t="shared" ca="1" si="2"/>
        <v>0</v>
      </c>
      <c r="N31">
        <f t="shared" ca="1" si="29"/>
        <v>2</v>
      </c>
      <c r="O31">
        <f t="shared" ca="1" si="30"/>
        <v>3</v>
      </c>
      <c r="Q31">
        <f t="shared" ca="1" si="5"/>
        <v>0.90287515322508272</v>
      </c>
      <c r="R31">
        <f t="shared" ca="1" si="6"/>
        <v>1.3543127298376241</v>
      </c>
      <c r="T31" s="2">
        <f t="shared" ca="1" si="7"/>
        <v>10706.091286313154</v>
      </c>
      <c r="U31" s="2">
        <f t="shared" ca="1" si="8"/>
        <v>397.73577215402656</v>
      </c>
      <c r="W31" s="2">
        <f t="shared" ca="1" si="31"/>
        <v>10706.091286313154</v>
      </c>
      <c r="X31" s="2">
        <f t="shared" ca="1" si="32"/>
        <v>397.73577215402656</v>
      </c>
    </row>
    <row r="32" spans="2:24">
      <c r="B32">
        <f t="shared" si="22"/>
        <v>22</v>
      </c>
      <c r="C32" s="2">
        <f t="shared" ca="1" si="23"/>
        <v>10706.091286313154</v>
      </c>
      <c r="D32" s="2">
        <f t="shared" ca="1" si="24"/>
        <v>397.73577215402656</v>
      </c>
      <c r="E32">
        <f t="shared" si="25"/>
        <v>5</v>
      </c>
      <c r="F32">
        <f t="shared" si="26"/>
        <v>2</v>
      </c>
      <c r="G32">
        <f t="shared" si="27"/>
        <v>4</v>
      </c>
      <c r="H32">
        <f t="shared" si="28"/>
        <v>3</v>
      </c>
      <c r="I32">
        <v>1</v>
      </c>
      <c r="J32">
        <v>1</v>
      </c>
      <c r="L32" s="4">
        <f t="shared" ca="1" si="1"/>
        <v>0.89370444891889411</v>
      </c>
      <c r="M32">
        <f t="shared" ca="1" si="2"/>
        <v>1</v>
      </c>
      <c r="N32">
        <f t="shared" ca="1" si="29"/>
        <v>5</v>
      </c>
      <c r="O32">
        <f t="shared" ca="1" si="30"/>
        <v>4</v>
      </c>
      <c r="Q32">
        <f t="shared" ca="1" si="5"/>
        <v>2.3692385206473356</v>
      </c>
      <c r="R32">
        <f t="shared" ca="1" si="6"/>
        <v>1.8953908165178683</v>
      </c>
      <c r="T32" s="2">
        <f t="shared" ca="1" si="7"/>
        <v>25365.283881099909</v>
      </c>
      <c r="U32" s="2">
        <f t="shared" ca="1" si="8"/>
        <v>753.86472994138524</v>
      </c>
      <c r="W32" s="2">
        <f t="shared" ca="1" si="31"/>
        <v>25365.283881099909</v>
      </c>
      <c r="X32" s="2">
        <f t="shared" ca="1" si="32"/>
        <v>753.86472994138524</v>
      </c>
    </row>
    <row r="33" spans="2:24">
      <c r="B33">
        <f t="shared" si="22"/>
        <v>23</v>
      </c>
      <c r="C33" s="2">
        <f t="shared" ca="1" si="23"/>
        <v>25365.283881099909</v>
      </c>
      <c r="D33" s="2">
        <f t="shared" ca="1" si="24"/>
        <v>753.86472994138524</v>
      </c>
      <c r="E33">
        <f t="shared" si="25"/>
        <v>5</v>
      </c>
      <c r="F33">
        <f t="shared" si="26"/>
        <v>2</v>
      </c>
      <c r="G33">
        <f t="shared" si="27"/>
        <v>4</v>
      </c>
      <c r="H33">
        <f t="shared" si="28"/>
        <v>3</v>
      </c>
      <c r="I33">
        <v>1</v>
      </c>
      <c r="J33">
        <v>1</v>
      </c>
      <c r="L33" s="4">
        <f t="shared" ca="1" si="1"/>
        <v>3.960589232626599E-2</v>
      </c>
      <c r="M33">
        <f t="shared" ca="1" si="2"/>
        <v>0</v>
      </c>
      <c r="N33">
        <f t="shared" ca="1" si="29"/>
        <v>2</v>
      </c>
      <c r="O33">
        <f t="shared" ca="1" si="30"/>
        <v>3</v>
      </c>
      <c r="Q33">
        <f t="shared" ca="1" si="5"/>
        <v>0.55372290790614542</v>
      </c>
      <c r="R33">
        <f t="shared" ca="1" si="6"/>
        <v>0.83058436185921813</v>
      </c>
      <c r="T33" s="2">
        <f t="shared" ca="1" si="7"/>
        <v>14045.338750507521</v>
      </c>
      <c r="U33" s="2">
        <f t="shared" ca="1" si="8"/>
        <v>626.14825564653722</v>
      </c>
      <c r="W33" s="2">
        <f t="shared" ca="1" si="31"/>
        <v>14045.338750507521</v>
      </c>
      <c r="X33" s="2">
        <f t="shared" ca="1" si="32"/>
        <v>626.14825564653722</v>
      </c>
    </row>
    <row r="34" spans="2:24">
      <c r="B34">
        <f t="shared" si="22"/>
        <v>24</v>
      </c>
      <c r="C34" s="2">
        <f t="shared" ca="1" si="23"/>
        <v>14045.338750507521</v>
      </c>
      <c r="D34" s="2">
        <f t="shared" ca="1" si="24"/>
        <v>626.14825564653722</v>
      </c>
      <c r="E34">
        <f t="shared" si="25"/>
        <v>5</v>
      </c>
      <c r="F34">
        <f t="shared" si="26"/>
        <v>2</v>
      </c>
      <c r="G34">
        <f t="shared" si="27"/>
        <v>4</v>
      </c>
      <c r="H34">
        <f t="shared" si="28"/>
        <v>3</v>
      </c>
      <c r="I34">
        <v>1</v>
      </c>
      <c r="J34">
        <v>1</v>
      </c>
      <c r="L34" s="4">
        <f t="shared" ca="1" si="1"/>
        <v>0.96362132141592638</v>
      </c>
      <c r="M34">
        <f t="shared" ca="1" si="2"/>
        <v>1</v>
      </c>
      <c r="N34">
        <f t="shared" ca="1" si="29"/>
        <v>5</v>
      </c>
      <c r="O34">
        <f t="shared" ca="1" si="30"/>
        <v>4</v>
      </c>
      <c r="Q34">
        <f t="shared" ca="1" si="5"/>
        <v>2.0266309844853692</v>
      </c>
      <c r="R34">
        <f t="shared" ca="1" si="6"/>
        <v>1.6213047875882955</v>
      </c>
      <c r="T34" s="2">
        <f t="shared" ca="1" si="7"/>
        <v>28464.718699371562</v>
      </c>
      <c r="U34" s="2">
        <f t="shared" ca="1" si="8"/>
        <v>1015.1771646197908</v>
      </c>
      <c r="W34" s="2">
        <f t="shared" ca="1" si="31"/>
        <v>28464.718699371562</v>
      </c>
      <c r="X34" s="2">
        <f t="shared" ca="1" si="32"/>
        <v>1015.1771646197908</v>
      </c>
    </row>
    <row r="35" spans="2:24">
      <c r="B35">
        <f t="shared" si="22"/>
        <v>25</v>
      </c>
      <c r="C35" s="2">
        <f t="shared" ca="1" si="23"/>
        <v>28464.718699371562</v>
      </c>
      <c r="D35" s="2">
        <f t="shared" ca="1" si="24"/>
        <v>1015.1771646197908</v>
      </c>
      <c r="E35">
        <f t="shared" si="25"/>
        <v>5</v>
      </c>
      <c r="F35">
        <f t="shared" si="26"/>
        <v>2</v>
      </c>
      <c r="G35">
        <f t="shared" si="27"/>
        <v>4</v>
      </c>
      <c r="H35">
        <f t="shared" si="28"/>
        <v>3</v>
      </c>
      <c r="I35">
        <v>1</v>
      </c>
      <c r="J35">
        <v>1</v>
      </c>
      <c r="L35" s="4">
        <f t="shared" ca="1" si="1"/>
        <v>0.94067055228688157</v>
      </c>
      <c r="M35">
        <f t="shared" ca="1" si="2"/>
        <v>1</v>
      </c>
      <c r="N35">
        <f t="shared" ca="1" si="29"/>
        <v>5</v>
      </c>
      <c r="O35">
        <f t="shared" ca="1" si="30"/>
        <v>4</v>
      </c>
      <c r="Q35">
        <f t="shared" ca="1" si="5"/>
        <v>1.2664673729700431</v>
      </c>
      <c r="R35">
        <f t="shared" ca="1" si="6"/>
        <v>1.0131738983760343</v>
      </c>
      <c r="T35" s="2">
        <f t="shared" ca="1" si="7"/>
        <v>36049.637513524365</v>
      </c>
      <c r="U35" s="2">
        <f t="shared" ca="1" si="8"/>
        <v>1028.5510054201627</v>
      </c>
      <c r="W35" s="2">
        <f t="shared" ca="1" si="31"/>
        <v>36049.637513524365</v>
      </c>
      <c r="X35" s="2">
        <f t="shared" ca="1" si="32"/>
        <v>1028.5510054201627</v>
      </c>
    </row>
    <row r="36" spans="2:24">
      <c r="B36">
        <f t="shared" si="22"/>
        <v>26</v>
      </c>
      <c r="C36" s="2">
        <f t="shared" ca="1" si="23"/>
        <v>36049.637513524365</v>
      </c>
      <c r="D36" s="2">
        <f t="shared" ca="1" si="24"/>
        <v>1028.5510054201627</v>
      </c>
      <c r="E36">
        <f t="shared" si="25"/>
        <v>5</v>
      </c>
      <c r="F36">
        <f t="shared" si="26"/>
        <v>2</v>
      </c>
      <c r="G36">
        <f t="shared" si="27"/>
        <v>4</v>
      </c>
      <c r="H36">
        <f t="shared" si="28"/>
        <v>3</v>
      </c>
      <c r="I36">
        <v>1</v>
      </c>
      <c r="J36">
        <v>1</v>
      </c>
      <c r="L36" s="4">
        <f t="shared" ca="1" si="1"/>
        <v>0.72186687592911325</v>
      </c>
      <c r="M36">
        <f t="shared" ca="1" si="2"/>
        <v>1</v>
      </c>
      <c r="N36">
        <f t="shared" ca="1" si="29"/>
        <v>5</v>
      </c>
      <c r="O36">
        <f t="shared" ca="1" si="30"/>
        <v>4</v>
      </c>
      <c r="Q36">
        <f t="shared" ca="1" si="5"/>
        <v>1.0620629546924838</v>
      </c>
      <c r="R36">
        <f t="shared" ca="1" si="6"/>
        <v>0.84965036375398706</v>
      </c>
      <c r="T36" s="2">
        <f t="shared" ca="1" si="7"/>
        <v>38286.984533206691</v>
      </c>
      <c r="U36" s="2">
        <f t="shared" ca="1" si="8"/>
        <v>873.90873589477042</v>
      </c>
      <c r="W36" s="2">
        <f t="shared" ca="1" si="31"/>
        <v>38286.984533206691</v>
      </c>
      <c r="X36" s="2">
        <f t="shared" ca="1" si="32"/>
        <v>873.90873589477042</v>
      </c>
    </row>
    <row r="37" spans="2:24">
      <c r="B37">
        <f t="shared" si="22"/>
        <v>27</v>
      </c>
      <c r="C37" s="2">
        <f t="shared" ca="1" si="23"/>
        <v>38286.984533206691</v>
      </c>
      <c r="D37" s="2">
        <f t="shared" ca="1" si="24"/>
        <v>873.90873589477042</v>
      </c>
      <c r="E37">
        <f t="shared" si="25"/>
        <v>5</v>
      </c>
      <c r="F37">
        <f t="shared" si="26"/>
        <v>2</v>
      </c>
      <c r="G37">
        <f t="shared" si="27"/>
        <v>4</v>
      </c>
      <c r="H37">
        <f t="shared" si="28"/>
        <v>3</v>
      </c>
      <c r="I37">
        <v>1</v>
      </c>
      <c r="J37">
        <v>1</v>
      </c>
      <c r="L37" s="4">
        <f t="shared" ca="1" si="1"/>
        <v>0.2257916533125619</v>
      </c>
      <c r="M37">
        <f t="shared" ca="1" si="2"/>
        <v>0</v>
      </c>
      <c r="N37">
        <f t="shared" ca="1" si="29"/>
        <v>2</v>
      </c>
      <c r="O37">
        <f t="shared" ca="1" si="30"/>
        <v>3</v>
      </c>
      <c r="Q37">
        <f t="shared" ca="1" si="5"/>
        <v>0.40682743274256922</v>
      </c>
      <c r="R37">
        <f t="shared" ca="1" si="6"/>
        <v>0.61024114911385385</v>
      </c>
      <c r="T37" s="2">
        <f t="shared" ca="1" si="7"/>
        <v>15576.195625098933</v>
      </c>
      <c r="U37" s="2">
        <f t="shared" ca="1" si="8"/>
        <v>533.29507121306017</v>
      </c>
      <c r="W37" s="2">
        <f t="shared" ca="1" si="31"/>
        <v>15576.195625098933</v>
      </c>
      <c r="X37" s="2">
        <f t="shared" ca="1" si="32"/>
        <v>533.29507121306017</v>
      </c>
    </row>
    <row r="38" spans="2:24">
      <c r="B38">
        <f t="shared" si="22"/>
        <v>28</v>
      </c>
      <c r="C38" s="2">
        <f t="shared" ca="1" si="23"/>
        <v>15576.195625098933</v>
      </c>
      <c r="D38" s="2">
        <f t="shared" ca="1" si="24"/>
        <v>533.29507121306017</v>
      </c>
      <c r="E38">
        <f t="shared" si="25"/>
        <v>5</v>
      </c>
      <c r="F38">
        <f t="shared" si="26"/>
        <v>2</v>
      </c>
      <c r="G38">
        <f t="shared" si="27"/>
        <v>4</v>
      </c>
      <c r="H38">
        <f t="shared" si="28"/>
        <v>3</v>
      </c>
      <c r="I38">
        <v>1</v>
      </c>
      <c r="J38">
        <v>1</v>
      </c>
      <c r="L38" s="4">
        <f t="shared" ca="1" si="1"/>
        <v>0.35817130659302532</v>
      </c>
      <c r="M38">
        <f t="shared" ca="1" si="2"/>
        <v>0</v>
      </c>
      <c r="N38">
        <f t="shared" ca="1" si="29"/>
        <v>2</v>
      </c>
      <c r="O38">
        <f t="shared" ca="1" si="30"/>
        <v>3</v>
      </c>
      <c r="Q38">
        <f t="shared" ca="1" si="5"/>
        <v>0.76600498388216487</v>
      </c>
      <c r="R38">
        <f t="shared" ca="1" si="6"/>
        <v>1.1490074758232471</v>
      </c>
      <c r="T38" s="2">
        <f t="shared" ca="1" si="7"/>
        <v>11931.443478749356</v>
      </c>
      <c r="U38" s="2">
        <f t="shared" ca="1" si="8"/>
        <v>612.76002364349711</v>
      </c>
      <c r="W38" s="2">
        <f t="shared" ca="1" si="31"/>
        <v>11931.443478749356</v>
      </c>
      <c r="X38" s="2">
        <f t="shared" ca="1" si="32"/>
        <v>612.76002364349711</v>
      </c>
    </row>
    <row r="39" spans="2:24">
      <c r="B39">
        <f t="shared" si="22"/>
        <v>29</v>
      </c>
      <c r="C39" s="2">
        <f t="shared" ca="1" si="23"/>
        <v>11931.443478749356</v>
      </c>
      <c r="D39" s="2">
        <f t="shared" ca="1" si="24"/>
        <v>612.76002364349711</v>
      </c>
      <c r="E39">
        <f t="shared" si="25"/>
        <v>5</v>
      </c>
      <c r="F39">
        <f t="shared" si="26"/>
        <v>2</v>
      </c>
      <c r="G39">
        <f t="shared" si="27"/>
        <v>4</v>
      </c>
      <c r="H39">
        <f t="shared" si="28"/>
        <v>3</v>
      </c>
      <c r="I39">
        <v>1</v>
      </c>
      <c r="J39">
        <v>1</v>
      </c>
      <c r="L39" s="4">
        <f t="shared" ca="1" si="1"/>
        <v>0.40749586080563205</v>
      </c>
      <c r="M39">
        <f t="shared" ca="1" si="2"/>
        <v>0</v>
      </c>
      <c r="N39">
        <f t="shared" ca="1" si="29"/>
        <v>2</v>
      </c>
      <c r="O39">
        <f t="shared" ca="1" si="30"/>
        <v>3</v>
      </c>
      <c r="Q39">
        <f t="shared" ca="1" si="5"/>
        <v>0.8871460017594851</v>
      </c>
      <c r="R39">
        <f t="shared" ca="1" si="6"/>
        <v>1.3307190026392277</v>
      </c>
      <c r="T39" s="2">
        <f t="shared" ca="1" si="7"/>
        <v>10584.932377391773</v>
      </c>
      <c r="U39" s="2">
        <f t="shared" ca="1" si="8"/>
        <v>815.41140752006402</v>
      </c>
      <c r="W39" s="2">
        <f t="shared" ca="1" si="31"/>
        <v>10584.932377391773</v>
      </c>
      <c r="X39" s="2">
        <f t="shared" ca="1" si="32"/>
        <v>815.41140752006402</v>
      </c>
    </row>
    <row r="40" spans="2:24">
      <c r="B40">
        <f t="shared" si="22"/>
        <v>30</v>
      </c>
      <c r="C40" s="2">
        <f t="shared" ca="1" si="23"/>
        <v>10584.932377391773</v>
      </c>
      <c r="D40" s="2">
        <f t="shared" ca="1" si="24"/>
        <v>815.41140752006402</v>
      </c>
      <c r="E40">
        <f t="shared" si="25"/>
        <v>5</v>
      </c>
      <c r="F40">
        <f t="shared" si="26"/>
        <v>2</v>
      </c>
      <c r="G40">
        <f t="shared" si="27"/>
        <v>4</v>
      </c>
      <c r="H40">
        <f t="shared" si="28"/>
        <v>3</v>
      </c>
      <c r="I40">
        <v>1</v>
      </c>
      <c r="J40">
        <v>1</v>
      </c>
      <c r="L40" s="4">
        <f t="shared" ca="1" si="1"/>
        <v>0.22072786289892321</v>
      </c>
      <c r="M40">
        <f t="shared" ca="1" si="2"/>
        <v>0</v>
      </c>
      <c r="N40">
        <f t="shared" ca="1" si="29"/>
        <v>2</v>
      </c>
      <c r="O40">
        <f t="shared" ca="1" si="30"/>
        <v>3</v>
      </c>
      <c r="Q40">
        <f t="shared" ca="1" si="5"/>
        <v>0.93456442574071452</v>
      </c>
      <c r="R40">
        <f t="shared" ca="1" si="6"/>
        <v>1.4018466386110717</v>
      </c>
      <c r="T40" s="2">
        <f t="shared" ca="1" si="7"/>
        <v>9892.3012487814394</v>
      </c>
      <c r="U40" s="2">
        <f t="shared" ca="1" si="8"/>
        <v>1143.0817407171246</v>
      </c>
      <c r="W40" s="2">
        <f t="shared" ca="1" si="31"/>
        <v>9892.3012487814394</v>
      </c>
      <c r="X40" s="2">
        <f t="shared" ca="1" si="32"/>
        <v>1143.0817407171246</v>
      </c>
    </row>
    <row r="41" spans="2:24">
      <c r="B41">
        <f t="shared" si="22"/>
        <v>31</v>
      </c>
      <c r="C41" s="2">
        <f t="shared" ca="1" si="23"/>
        <v>9892.3012487814394</v>
      </c>
      <c r="D41" s="2">
        <f t="shared" ca="1" si="24"/>
        <v>1143.0817407171246</v>
      </c>
      <c r="E41">
        <f t="shared" si="25"/>
        <v>5</v>
      </c>
      <c r="F41">
        <f t="shared" si="26"/>
        <v>2</v>
      </c>
      <c r="G41">
        <f t="shared" si="27"/>
        <v>4</v>
      </c>
      <c r="H41">
        <f t="shared" si="28"/>
        <v>3</v>
      </c>
      <c r="I41">
        <v>1</v>
      </c>
      <c r="J41">
        <v>1</v>
      </c>
      <c r="L41" s="4">
        <f t="shared" ca="1" si="1"/>
        <v>0.89840501859651012</v>
      </c>
      <c r="M41">
        <f t="shared" ca="1" si="2"/>
        <v>1</v>
      </c>
      <c r="N41">
        <f t="shared" ca="1" si="29"/>
        <v>5</v>
      </c>
      <c r="O41">
        <f t="shared" ca="1" si="30"/>
        <v>4</v>
      </c>
      <c r="Q41">
        <f t="shared" ca="1" si="5"/>
        <v>2.3769474520602434</v>
      </c>
      <c r="R41">
        <f t="shared" ca="1" si="6"/>
        <v>1.9015579616481948</v>
      </c>
      <c r="T41" s="2">
        <f t="shared" ca="1" si="7"/>
        <v>23513.480248303407</v>
      </c>
      <c r="U41" s="2">
        <f t="shared" ca="1" si="8"/>
        <v>2173.6361848753259</v>
      </c>
      <c r="W41" s="2">
        <f t="shared" ca="1" si="31"/>
        <v>23513.480248303407</v>
      </c>
      <c r="X41" s="2">
        <f t="shared" ca="1" si="32"/>
        <v>2173.6361848753259</v>
      </c>
    </row>
    <row r="42" spans="2:24">
      <c r="B42">
        <f t="shared" si="22"/>
        <v>32</v>
      </c>
      <c r="C42" s="2">
        <f t="shared" ca="1" si="23"/>
        <v>23513.480248303407</v>
      </c>
      <c r="D42" s="2">
        <f t="shared" ca="1" si="24"/>
        <v>2173.6361848753259</v>
      </c>
      <c r="E42">
        <f t="shared" si="25"/>
        <v>5</v>
      </c>
      <c r="F42">
        <f t="shared" si="26"/>
        <v>2</v>
      </c>
      <c r="G42">
        <f t="shared" si="27"/>
        <v>4</v>
      </c>
      <c r="H42">
        <f t="shared" si="28"/>
        <v>3</v>
      </c>
      <c r="I42">
        <v>1</v>
      </c>
      <c r="J42">
        <v>1</v>
      </c>
      <c r="L42" s="4">
        <f t="shared" ca="1" si="1"/>
        <v>0.56332427946678576</v>
      </c>
      <c r="M42">
        <f t="shared" ca="1" si="2"/>
        <v>1</v>
      </c>
      <c r="N42">
        <f t="shared" ca="1" si="29"/>
        <v>5</v>
      </c>
      <c r="O42">
        <f t="shared" ca="1" si="30"/>
        <v>4</v>
      </c>
      <c r="Q42">
        <f t="shared" ca="1" si="5"/>
        <v>1.4010658466514376</v>
      </c>
      <c r="R42">
        <f t="shared" ca="1" si="6"/>
        <v>1.1208526773211502</v>
      </c>
      <c r="T42" s="2">
        <f t="shared" ca="1" si="7"/>
        <v>32943.934111811068</v>
      </c>
      <c r="U42" s="2">
        <f t="shared" ca="1" si="8"/>
        <v>2436.3259373396395</v>
      </c>
      <c r="W42" s="2">
        <f t="shared" ca="1" si="31"/>
        <v>32943.934111811068</v>
      </c>
      <c r="X42" s="2">
        <f t="shared" ca="1" si="32"/>
        <v>2436.3259373396395</v>
      </c>
    </row>
    <row r="43" spans="2:24">
      <c r="B43">
        <f t="shared" si="22"/>
        <v>33</v>
      </c>
      <c r="C43" s="2">
        <f t="shared" ca="1" si="23"/>
        <v>32943.934111811068</v>
      </c>
      <c r="D43" s="2">
        <f t="shared" ca="1" si="24"/>
        <v>2436.3259373396395</v>
      </c>
      <c r="E43">
        <f t="shared" si="25"/>
        <v>5</v>
      </c>
      <c r="F43">
        <f t="shared" si="26"/>
        <v>2</v>
      </c>
      <c r="G43">
        <f t="shared" si="27"/>
        <v>4</v>
      </c>
      <c r="H43">
        <f t="shared" si="28"/>
        <v>3</v>
      </c>
      <c r="I43">
        <v>1</v>
      </c>
      <c r="J43">
        <v>1</v>
      </c>
      <c r="L43" s="4">
        <f t="shared" ca="1" si="1"/>
        <v>0.64360587187476626</v>
      </c>
      <c r="M43">
        <f t="shared" ref="M43:M74" ca="1" si="33">IF(L43&gt;Prob_bad_year, 1, 0)</f>
        <v>1</v>
      </c>
      <c r="N43">
        <f t="shared" ca="1" si="29"/>
        <v>5</v>
      </c>
      <c r="O43">
        <f t="shared" ca="1" si="30"/>
        <v>4</v>
      </c>
      <c r="Q43">
        <f t="shared" ca="1" si="5"/>
        <v>1.1018006495741919</v>
      </c>
      <c r="R43">
        <f t="shared" ca="1" si="6"/>
        <v>0.88144051965935355</v>
      </c>
      <c r="T43" s="2">
        <f t="shared" ca="1" si="7"/>
        <v>36297.648003922812</v>
      </c>
      <c r="U43" s="2">
        <f t="shared" ca="1" si="8"/>
        <v>2147.4764002682136</v>
      </c>
      <c r="W43" s="2">
        <f t="shared" ca="1" si="31"/>
        <v>36297.648003922812</v>
      </c>
      <c r="X43" s="2">
        <f t="shared" ca="1" si="32"/>
        <v>2147.4764002682136</v>
      </c>
    </row>
    <row r="44" spans="2:24">
      <c r="B44">
        <f t="shared" si="22"/>
        <v>34</v>
      </c>
      <c r="C44" s="2">
        <f t="shared" ca="1" si="23"/>
        <v>36297.648003922812</v>
      </c>
      <c r="D44" s="2">
        <f t="shared" ca="1" si="24"/>
        <v>2147.4764002682136</v>
      </c>
      <c r="E44">
        <f t="shared" si="25"/>
        <v>5</v>
      </c>
      <c r="F44">
        <f t="shared" si="26"/>
        <v>2</v>
      </c>
      <c r="G44">
        <f t="shared" si="27"/>
        <v>4</v>
      </c>
      <c r="H44">
        <f t="shared" si="28"/>
        <v>3</v>
      </c>
      <c r="I44">
        <v>1</v>
      </c>
      <c r="J44">
        <v>1</v>
      </c>
      <c r="L44" s="4">
        <f t="shared" ca="1" si="1"/>
        <v>1.3192975742897906E-2</v>
      </c>
      <c r="M44">
        <f t="shared" ca="1" si="33"/>
        <v>0</v>
      </c>
      <c r="N44">
        <f t="shared" ca="1" si="29"/>
        <v>2</v>
      </c>
      <c r="O44">
        <f t="shared" ca="1" si="30"/>
        <v>3</v>
      </c>
      <c r="Q44">
        <f t="shared" ca="1" si="5"/>
        <v>0.41283824215486548</v>
      </c>
      <c r="R44">
        <f t="shared" ca="1" si="6"/>
        <v>0.6192573632322983</v>
      </c>
      <c r="T44" s="2">
        <f t="shared" ca="1" si="7"/>
        <v>14985.057196295555</v>
      </c>
      <c r="U44" s="2">
        <f t="shared" ca="1" si="8"/>
        <v>1329.8405732336817</v>
      </c>
      <c r="W44" s="2">
        <f t="shared" ca="1" si="31"/>
        <v>14985.057196295555</v>
      </c>
      <c r="X44" s="2">
        <f t="shared" ca="1" si="32"/>
        <v>1329.8405732336817</v>
      </c>
    </row>
    <row r="45" spans="2:24">
      <c r="B45">
        <f t="shared" si="22"/>
        <v>35</v>
      </c>
      <c r="C45" s="2">
        <f t="shared" ca="1" si="23"/>
        <v>14985.057196295555</v>
      </c>
      <c r="D45" s="2">
        <f t="shared" ca="1" si="24"/>
        <v>1329.8405732336817</v>
      </c>
      <c r="E45">
        <f t="shared" si="25"/>
        <v>5</v>
      </c>
      <c r="F45">
        <f t="shared" si="26"/>
        <v>2</v>
      </c>
      <c r="G45">
        <f t="shared" si="27"/>
        <v>4</v>
      </c>
      <c r="H45">
        <f t="shared" si="28"/>
        <v>3</v>
      </c>
      <c r="I45">
        <v>1</v>
      </c>
      <c r="J45">
        <v>1</v>
      </c>
      <c r="L45" s="4">
        <f t="shared" ca="1" si="1"/>
        <v>0.42530482036070894</v>
      </c>
      <c r="M45">
        <f t="shared" ca="1" si="33"/>
        <v>0</v>
      </c>
      <c r="N45">
        <f t="shared" ca="1" si="29"/>
        <v>2</v>
      </c>
      <c r="O45">
        <f t="shared" ca="1" si="30"/>
        <v>3</v>
      </c>
      <c r="Q45">
        <f t="shared" ca="1" si="5"/>
        <v>0.76002575328863964</v>
      </c>
      <c r="R45">
        <f t="shared" ca="1" si="6"/>
        <v>1.1400386299329595</v>
      </c>
      <c r="T45" s="2">
        <f t="shared" ca="1" si="7"/>
        <v>11389.029383687879</v>
      </c>
      <c r="U45" s="2">
        <f t="shared" ca="1" si="8"/>
        <v>1516.069625138588</v>
      </c>
      <c r="W45" s="2">
        <f t="shared" ca="1" si="31"/>
        <v>11389.029383687879</v>
      </c>
      <c r="X45" s="2">
        <f t="shared" ca="1" si="32"/>
        <v>1516.069625138588</v>
      </c>
    </row>
    <row r="46" spans="2:24">
      <c r="B46">
        <f t="shared" si="22"/>
        <v>36</v>
      </c>
      <c r="C46" s="2">
        <f t="shared" ca="1" si="23"/>
        <v>11389.029383687879</v>
      </c>
      <c r="D46" s="2">
        <f t="shared" ca="1" si="24"/>
        <v>1516.069625138588</v>
      </c>
      <c r="E46">
        <f t="shared" si="25"/>
        <v>5</v>
      </c>
      <c r="F46">
        <f t="shared" si="26"/>
        <v>2</v>
      </c>
      <c r="G46">
        <f t="shared" si="27"/>
        <v>4</v>
      </c>
      <c r="H46">
        <f t="shared" si="28"/>
        <v>3</v>
      </c>
      <c r="I46">
        <v>1</v>
      </c>
      <c r="J46">
        <v>1</v>
      </c>
      <c r="L46" s="4">
        <f t="shared" ca="1" si="1"/>
        <v>0.64065753198140507</v>
      </c>
      <c r="M46">
        <f t="shared" ca="1" si="33"/>
        <v>1</v>
      </c>
      <c r="N46">
        <f t="shared" ca="1" si="29"/>
        <v>5</v>
      </c>
      <c r="O46">
        <f t="shared" ca="1" si="30"/>
        <v>4</v>
      </c>
      <c r="Q46">
        <f t="shared" ca="1" si="5"/>
        <v>2.1829200555183159</v>
      </c>
      <c r="R46">
        <f t="shared" ca="1" si="6"/>
        <v>1.7463360444146527</v>
      </c>
      <c r="T46" s="2">
        <f t="shared" ca="1" si="7"/>
        <v>24861.340654539676</v>
      </c>
      <c r="U46" s="2">
        <f t="shared" ca="1" si="8"/>
        <v>2647.567032221727</v>
      </c>
      <c r="W46" s="2">
        <f t="shared" ca="1" si="31"/>
        <v>24861.340654539676</v>
      </c>
      <c r="X46" s="2">
        <f t="shared" ca="1" si="32"/>
        <v>2647.567032221727</v>
      </c>
    </row>
    <row r="47" spans="2:24">
      <c r="B47">
        <f t="shared" si="22"/>
        <v>37</v>
      </c>
      <c r="C47" s="2">
        <f t="shared" ca="1" si="23"/>
        <v>24861.340654539676</v>
      </c>
      <c r="D47" s="2">
        <f t="shared" ca="1" si="24"/>
        <v>2647.567032221727</v>
      </c>
      <c r="E47">
        <f t="shared" si="25"/>
        <v>5</v>
      </c>
      <c r="F47">
        <f t="shared" si="26"/>
        <v>2</v>
      </c>
      <c r="G47">
        <f t="shared" si="27"/>
        <v>4</v>
      </c>
      <c r="H47">
        <f t="shared" si="28"/>
        <v>3</v>
      </c>
      <c r="I47">
        <v>1</v>
      </c>
      <c r="J47">
        <v>1</v>
      </c>
      <c r="L47" s="4">
        <f t="shared" ca="1" si="1"/>
        <v>0.16724051467647028</v>
      </c>
      <c r="M47">
        <f t="shared" ca="1" si="33"/>
        <v>0</v>
      </c>
      <c r="N47">
        <f t="shared" ca="1" si="29"/>
        <v>2</v>
      </c>
      <c r="O47">
        <f t="shared" ca="1" si="30"/>
        <v>3</v>
      </c>
      <c r="Q47">
        <f t="shared" ca="1" si="5"/>
        <v>0.5332066763186204</v>
      </c>
      <c r="R47">
        <f t="shared" ca="1" si="6"/>
        <v>0.79981001447793065</v>
      </c>
      <c r="T47" s="2">
        <f t="shared" ca="1" si="7"/>
        <v>13256.232819232095</v>
      </c>
      <c r="U47" s="2">
        <f t="shared" ca="1" si="8"/>
        <v>2117.5506263725515</v>
      </c>
      <c r="W47" s="2">
        <f t="shared" ca="1" si="31"/>
        <v>13256.232819232095</v>
      </c>
      <c r="X47" s="2">
        <f t="shared" ca="1" si="32"/>
        <v>2117.5506263725515</v>
      </c>
    </row>
    <row r="48" spans="2:24">
      <c r="B48">
        <f t="shared" si="22"/>
        <v>38</v>
      </c>
      <c r="C48" s="2">
        <f t="shared" ca="1" si="23"/>
        <v>13256.232819232095</v>
      </c>
      <c r="D48" s="2">
        <f t="shared" ca="1" si="24"/>
        <v>2117.5506263725515</v>
      </c>
      <c r="E48">
        <f t="shared" si="25"/>
        <v>5</v>
      </c>
      <c r="F48">
        <f t="shared" si="26"/>
        <v>2</v>
      </c>
      <c r="G48">
        <f t="shared" si="27"/>
        <v>4</v>
      </c>
      <c r="H48">
        <f t="shared" si="28"/>
        <v>3</v>
      </c>
      <c r="I48">
        <v>1</v>
      </c>
      <c r="J48">
        <v>1</v>
      </c>
      <c r="L48" s="4">
        <f t="shared" ca="1" si="1"/>
        <v>0.83316486766816888</v>
      </c>
      <c r="M48">
        <f t="shared" ca="1" si="33"/>
        <v>1</v>
      </c>
      <c r="N48">
        <f t="shared" ca="1" si="29"/>
        <v>5</v>
      </c>
      <c r="O48">
        <f t="shared" ca="1" si="30"/>
        <v>4</v>
      </c>
      <c r="Q48">
        <f t="shared" ca="1" si="5"/>
        <v>1.9705378233083803</v>
      </c>
      <c r="R48">
        <f t="shared" ca="1" si="6"/>
        <v>1.5764302586467043</v>
      </c>
      <c r="T48" s="2">
        <f t="shared" ca="1" si="7"/>
        <v>26121.908164878725</v>
      </c>
      <c r="U48" s="2">
        <f t="shared" ca="1" si="8"/>
        <v>3338.170881629972</v>
      </c>
      <c r="W48" s="2">
        <f t="shared" ca="1" si="31"/>
        <v>26121.908164878725</v>
      </c>
      <c r="X48" s="2">
        <f t="shared" ca="1" si="32"/>
        <v>3338.170881629972</v>
      </c>
    </row>
    <row r="49" spans="2:24">
      <c r="B49">
        <f t="shared" si="22"/>
        <v>39</v>
      </c>
      <c r="C49" s="2">
        <f t="shared" ca="1" si="23"/>
        <v>26121.908164878725</v>
      </c>
      <c r="D49" s="2">
        <f t="shared" ca="1" si="24"/>
        <v>3338.170881629972</v>
      </c>
      <c r="E49">
        <f t="shared" si="25"/>
        <v>5</v>
      </c>
      <c r="F49">
        <f t="shared" si="26"/>
        <v>2</v>
      </c>
      <c r="G49">
        <f t="shared" si="27"/>
        <v>4</v>
      </c>
      <c r="H49">
        <f t="shared" si="28"/>
        <v>3</v>
      </c>
      <c r="I49">
        <v>1</v>
      </c>
      <c r="J49">
        <v>1</v>
      </c>
      <c r="L49" s="4">
        <f t="shared" ca="1" si="1"/>
        <v>0.71156306706089834</v>
      </c>
      <c r="M49">
        <f t="shared" ca="1" si="33"/>
        <v>1</v>
      </c>
      <c r="N49">
        <f t="shared" ca="1" si="29"/>
        <v>5</v>
      </c>
      <c r="O49">
        <f t="shared" ca="1" si="30"/>
        <v>4</v>
      </c>
      <c r="Q49">
        <f t="shared" ca="1" si="5"/>
        <v>1.2671033917866374</v>
      </c>
      <c r="R49">
        <f t="shared" ca="1" si="6"/>
        <v>1.01368271342931</v>
      </c>
      <c r="T49" s="2">
        <f t="shared" ca="1" si="7"/>
        <v>33099.158435656893</v>
      </c>
      <c r="U49" s="2">
        <f t="shared" ca="1" si="8"/>
        <v>3383.8461171813819</v>
      </c>
      <c r="W49" s="2">
        <f t="shared" ca="1" si="31"/>
        <v>33099.158435656893</v>
      </c>
      <c r="X49" s="2">
        <f t="shared" ca="1" si="32"/>
        <v>3383.8461171813819</v>
      </c>
    </row>
    <row r="50" spans="2:24">
      <c r="B50">
        <f t="shared" si="22"/>
        <v>40</v>
      </c>
      <c r="C50" s="2">
        <f t="shared" ca="1" si="23"/>
        <v>33099.158435656893</v>
      </c>
      <c r="D50" s="2">
        <f t="shared" ca="1" si="24"/>
        <v>3383.8461171813819</v>
      </c>
      <c r="E50">
        <f t="shared" si="25"/>
        <v>5</v>
      </c>
      <c r="F50">
        <f t="shared" si="26"/>
        <v>2</v>
      </c>
      <c r="G50">
        <f t="shared" si="27"/>
        <v>4</v>
      </c>
      <c r="H50">
        <f t="shared" si="28"/>
        <v>3</v>
      </c>
      <c r="I50">
        <v>1</v>
      </c>
      <c r="J50">
        <v>1</v>
      </c>
      <c r="L50" s="4">
        <f t="shared" ca="1" si="1"/>
        <v>0.17106651970583642</v>
      </c>
      <c r="M50">
        <f t="shared" ca="1" si="33"/>
        <v>0</v>
      </c>
      <c r="N50">
        <f t="shared" ca="1" si="29"/>
        <v>2</v>
      </c>
      <c r="O50">
        <f t="shared" ca="1" si="30"/>
        <v>3</v>
      </c>
      <c r="Q50">
        <f t="shared" ca="1" si="5"/>
        <v>0.43026478585878741</v>
      </c>
      <c r="R50">
        <f t="shared" ca="1" si="6"/>
        <v>0.64539717878818115</v>
      </c>
      <c r="T50" s="2">
        <f t="shared" ca="1" si="7"/>
        <v>14241.40231642399</v>
      </c>
      <c r="U50" s="2">
        <f t="shared" ca="1" si="8"/>
        <v>2183.9247374822048</v>
      </c>
      <c r="W50" s="2">
        <f t="shared" ca="1" si="31"/>
        <v>14241.40231642399</v>
      </c>
      <c r="X50" s="2">
        <f t="shared" ca="1" si="32"/>
        <v>2183.9247374822048</v>
      </c>
    </row>
    <row r="51" spans="2:24">
      <c r="B51">
        <f t="shared" si="22"/>
        <v>41</v>
      </c>
      <c r="C51" s="2">
        <f t="shared" ca="1" si="23"/>
        <v>14241.40231642399</v>
      </c>
      <c r="D51" s="2">
        <f t="shared" ca="1" si="24"/>
        <v>2183.9247374822048</v>
      </c>
      <c r="E51">
        <f t="shared" si="25"/>
        <v>5</v>
      </c>
      <c r="F51">
        <f t="shared" si="26"/>
        <v>2</v>
      </c>
      <c r="G51">
        <f t="shared" si="27"/>
        <v>4</v>
      </c>
      <c r="H51">
        <f t="shared" si="28"/>
        <v>3</v>
      </c>
      <c r="I51">
        <v>1</v>
      </c>
      <c r="J51">
        <v>1</v>
      </c>
      <c r="L51" s="4">
        <f t="shared" ca="1" si="1"/>
        <v>0.10322992211085058</v>
      </c>
      <c r="M51">
        <f t="shared" ca="1" si="33"/>
        <v>0</v>
      </c>
      <c r="N51">
        <f t="shared" ca="1" si="29"/>
        <v>2</v>
      </c>
      <c r="O51">
        <f t="shared" ca="1" si="30"/>
        <v>3</v>
      </c>
      <c r="Q51">
        <f t="shared" ca="1" si="5"/>
        <v>0.75684966771465545</v>
      </c>
      <c r="R51">
        <f t="shared" ca="1" si="6"/>
        <v>1.1352745015719832</v>
      </c>
      <c r="T51" s="2">
        <f t="shared" ca="1" si="7"/>
        <v>10778.60061097622</v>
      </c>
      <c r="U51" s="2">
        <f t="shared" ca="1" si="8"/>
        <v>2479.3540678158342</v>
      </c>
      <c r="W51" s="2">
        <f t="shared" ca="1" si="31"/>
        <v>10778.60061097622</v>
      </c>
      <c r="X51" s="2">
        <f t="shared" ca="1" si="32"/>
        <v>2479.3540678158342</v>
      </c>
    </row>
    <row r="52" spans="2:24">
      <c r="B52">
        <f t="shared" si="22"/>
        <v>42</v>
      </c>
      <c r="C52" s="2">
        <f t="shared" ca="1" si="23"/>
        <v>10778.60061097622</v>
      </c>
      <c r="D52" s="2">
        <f t="shared" ca="1" si="24"/>
        <v>2479.3540678158342</v>
      </c>
      <c r="E52">
        <f t="shared" si="25"/>
        <v>5</v>
      </c>
      <c r="F52">
        <f t="shared" si="26"/>
        <v>2</v>
      </c>
      <c r="G52">
        <f t="shared" si="27"/>
        <v>4</v>
      </c>
      <c r="H52">
        <f t="shared" si="28"/>
        <v>3</v>
      </c>
      <c r="I52">
        <v>1</v>
      </c>
      <c r="J52">
        <v>1</v>
      </c>
      <c r="L52" s="4">
        <f t="shared" ca="1" si="1"/>
        <v>0.58629715813772443</v>
      </c>
      <c r="M52">
        <f t="shared" ca="1" si="33"/>
        <v>1</v>
      </c>
      <c r="N52">
        <f t="shared" ca="1" si="29"/>
        <v>5</v>
      </c>
      <c r="O52">
        <f t="shared" ca="1" si="30"/>
        <v>4</v>
      </c>
      <c r="Q52">
        <f t="shared" ca="1" si="5"/>
        <v>2.149802108161853</v>
      </c>
      <c r="R52">
        <f t="shared" ca="1" si="6"/>
        <v>1.7198416865294823</v>
      </c>
      <c r="T52" s="2">
        <f t="shared" ca="1" si="7"/>
        <v>23171.858316511316</v>
      </c>
      <c r="U52" s="2">
        <f t="shared" ca="1" si="8"/>
        <v>4264.0964814961171</v>
      </c>
      <c r="W52" s="2">
        <f t="shared" ca="1" si="31"/>
        <v>23171.858316511316</v>
      </c>
      <c r="X52" s="2">
        <f t="shared" ca="1" si="32"/>
        <v>4264.0964814961171</v>
      </c>
    </row>
    <row r="53" spans="2:24">
      <c r="B53">
        <f t="shared" si="22"/>
        <v>43</v>
      </c>
      <c r="C53" s="2">
        <f t="shared" ca="1" si="23"/>
        <v>23171.858316511316</v>
      </c>
      <c r="D53" s="2">
        <f t="shared" ca="1" si="24"/>
        <v>4264.0964814961171</v>
      </c>
      <c r="E53">
        <f t="shared" si="25"/>
        <v>5</v>
      </c>
      <c r="F53">
        <f t="shared" si="26"/>
        <v>2</v>
      </c>
      <c r="G53">
        <f t="shared" si="27"/>
        <v>4</v>
      </c>
      <c r="H53">
        <f t="shared" si="28"/>
        <v>3</v>
      </c>
      <c r="I53">
        <v>1</v>
      </c>
      <c r="J53">
        <v>1</v>
      </c>
      <c r="L53" s="4">
        <f t="shared" ca="1" si="1"/>
        <v>0.60681662134870351</v>
      </c>
      <c r="M53">
        <f t="shared" ca="1" si="33"/>
        <v>1</v>
      </c>
      <c r="N53">
        <f t="shared" ca="1" si="29"/>
        <v>5</v>
      </c>
      <c r="O53">
        <f t="shared" ca="1" si="30"/>
        <v>4</v>
      </c>
      <c r="Q53">
        <f t="shared" ca="1" si="5"/>
        <v>1.3356143918268994</v>
      </c>
      <c r="R53">
        <f t="shared" ca="1" si="6"/>
        <v>1.0684915134615196</v>
      </c>
      <c r="T53" s="2">
        <f t="shared" ca="1" si="7"/>
        <v>30948.667452906342</v>
      </c>
      <c r="U53" s="2">
        <f t="shared" ca="1" si="8"/>
        <v>4556.1509030597272</v>
      </c>
      <c r="W53" s="2">
        <f t="shared" ca="1" si="31"/>
        <v>30948.667452906342</v>
      </c>
      <c r="X53" s="2">
        <f t="shared" ca="1" si="32"/>
        <v>4556.1509030597272</v>
      </c>
    </row>
    <row r="54" spans="2:24">
      <c r="B54">
        <f t="shared" si="22"/>
        <v>44</v>
      </c>
      <c r="C54" s="2">
        <f t="shared" ca="1" si="23"/>
        <v>30948.667452906342</v>
      </c>
      <c r="D54" s="2">
        <f t="shared" ca="1" si="24"/>
        <v>4556.1509030597272</v>
      </c>
      <c r="E54">
        <f t="shared" si="25"/>
        <v>5</v>
      </c>
      <c r="F54">
        <f t="shared" si="26"/>
        <v>2</v>
      </c>
      <c r="G54">
        <f t="shared" si="27"/>
        <v>4</v>
      </c>
      <c r="H54">
        <f t="shared" si="28"/>
        <v>3</v>
      </c>
      <c r="I54">
        <v>1</v>
      </c>
      <c r="J54">
        <v>1</v>
      </c>
      <c r="L54" s="4">
        <f t="shared" ca="1" si="1"/>
        <v>2.8332396238165081E-2</v>
      </c>
      <c r="M54">
        <f t="shared" ca="1" si="33"/>
        <v>0</v>
      </c>
      <c r="N54">
        <f t="shared" ca="1" si="29"/>
        <v>2</v>
      </c>
      <c r="O54">
        <f t="shared" ca="1" si="30"/>
        <v>3</v>
      </c>
      <c r="Q54">
        <f t="shared" ca="1" si="5"/>
        <v>0.43951389594719326</v>
      </c>
      <c r="R54">
        <f t="shared" ca="1" si="6"/>
        <v>0.65927084392078994</v>
      </c>
      <c r="T54" s="2">
        <f t="shared" ca="1" si="7"/>
        <v>13602.369406600965</v>
      </c>
      <c r="U54" s="2">
        <f t="shared" ca="1" si="8"/>
        <v>3003.7374508906555</v>
      </c>
      <c r="W54" s="2">
        <f t="shared" ca="1" si="31"/>
        <v>13602.369406600965</v>
      </c>
      <c r="X54" s="2">
        <f t="shared" ca="1" si="32"/>
        <v>3003.7374508906555</v>
      </c>
    </row>
    <row r="55" spans="2:24">
      <c r="B55">
        <f t="shared" si="22"/>
        <v>45</v>
      </c>
      <c r="C55" s="2">
        <f t="shared" ca="1" si="23"/>
        <v>13602.369406600965</v>
      </c>
      <c r="D55" s="2">
        <f t="shared" ca="1" si="24"/>
        <v>3003.7374508906555</v>
      </c>
      <c r="E55">
        <f t="shared" si="25"/>
        <v>5</v>
      </c>
      <c r="F55">
        <f t="shared" si="26"/>
        <v>2</v>
      </c>
      <c r="G55">
        <f t="shared" si="27"/>
        <v>4</v>
      </c>
      <c r="H55">
        <f t="shared" si="28"/>
        <v>3</v>
      </c>
      <c r="I55">
        <v>1</v>
      </c>
      <c r="J55">
        <v>1</v>
      </c>
      <c r="L55" s="4">
        <f t="shared" ca="1" si="1"/>
        <v>7.2044336659516928E-2</v>
      </c>
      <c r="M55">
        <f t="shared" ca="1" si="33"/>
        <v>0</v>
      </c>
      <c r="N55">
        <f t="shared" ca="1" si="29"/>
        <v>2</v>
      </c>
      <c r="O55">
        <f t="shared" ca="1" si="30"/>
        <v>3</v>
      </c>
      <c r="Q55">
        <f t="shared" ca="1" si="5"/>
        <v>0.7517071214937443</v>
      </c>
      <c r="R55">
        <f t="shared" ca="1" si="6"/>
        <v>1.1275606822406163</v>
      </c>
      <c r="T55" s="2">
        <f t="shared" ca="1" si="7"/>
        <v>10224.997952130581</v>
      </c>
      <c r="U55" s="2">
        <f t="shared" ca="1" si="8"/>
        <v>3386.8962493979575</v>
      </c>
      <c r="W55" s="2">
        <f t="shared" ca="1" si="31"/>
        <v>10224.997952130581</v>
      </c>
      <c r="X55" s="2">
        <f t="shared" ca="1" si="32"/>
        <v>3386.8962493979575</v>
      </c>
    </row>
    <row r="56" spans="2:24">
      <c r="B56">
        <f t="shared" si="22"/>
        <v>46</v>
      </c>
      <c r="C56" s="2">
        <f t="shared" ca="1" si="23"/>
        <v>10224.997952130581</v>
      </c>
      <c r="D56" s="2">
        <f t="shared" ca="1" si="24"/>
        <v>3386.8962493979575</v>
      </c>
      <c r="E56">
        <f t="shared" si="25"/>
        <v>5</v>
      </c>
      <c r="F56">
        <f t="shared" si="26"/>
        <v>2</v>
      </c>
      <c r="G56">
        <f t="shared" si="27"/>
        <v>4</v>
      </c>
      <c r="H56">
        <f t="shared" si="28"/>
        <v>3</v>
      </c>
      <c r="I56">
        <v>1</v>
      </c>
      <c r="J56">
        <v>1</v>
      </c>
      <c r="L56" s="4">
        <f t="shared" ca="1" si="1"/>
        <v>4.0488869931123328E-2</v>
      </c>
      <c r="M56">
        <f t="shared" ca="1" si="33"/>
        <v>0</v>
      </c>
      <c r="N56">
        <f t="shared" ca="1" si="29"/>
        <v>2</v>
      </c>
      <c r="O56">
        <f t="shared" ca="1" si="30"/>
        <v>3</v>
      </c>
      <c r="Q56">
        <f t="shared" ca="1" si="5"/>
        <v>0.8470307307537096</v>
      </c>
      <c r="R56">
        <f t="shared" ca="1" si="6"/>
        <v>1.2705460961305644</v>
      </c>
      <c r="T56" s="2">
        <f t="shared" ca="1" si="7"/>
        <v>8660.887487348351</v>
      </c>
      <c r="U56" s="2">
        <f t="shared" ca="1" si="8"/>
        <v>4303.2078076718253</v>
      </c>
      <c r="W56" s="2">
        <f t="shared" ca="1" si="31"/>
        <v>8660.887487348351</v>
      </c>
      <c r="X56" s="2">
        <f t="shared" ca="1" si="32"/>
        <v>4303.2078076718253</v>
      </c>
    </row>
    <row r="57" spans="2:24">
      <c r="B57">
        <f t="shared" si="22"/>
        <v>47</v>
      </c>
      <c r="C57" s="2">
        <f t="shared" ca="1" si="23"/>
        <v>8660.887487348351</v>
      </c>
      <c r="D57" s="2">
        <f t="shared" ca="1" si="24"/>
        <v>4303.2078076718253</v>
      </c>
      <c r="E57">
        <f t="shared" si="25"/>
        <v>5</v>
      </c>
      <c r="F57">
        <f t="shared" si="26"/>
        <v>2</v>
      </c>
      <c r="G57">
        <f t="shared" si="27"/>
        <v>4</v>
      </c>
      <c r="H57">
        <f t="shared" si="28"/>
        <v>3</v>
      </c>
      <c r="I57">
        <v>1</v>
      </c>
      <c r="J57">
        <v>1</v>
      </c>
      <c r="L57" s="4">
        <f t="shared" ca="1" si="1"/>
        <v>0.83789865040833866</v>
      </c>
      <c r="M57">
        <f t="shared" ca="1" si="33"/>
        <v>1</v>
      </c>
      <c r="N57">
        <f t="shared" ca="1" si="29"/>
        <v>5</v>
      </c>
      <c r="O57">
        <f t="shared" ca="1" si="30"/>
        <v>4</v>
      </c>
      <c r="Q57">
        <f t="shared" ca="1" si="5"/>
        <v>2.1773119888961019</v>
      </c>
      <c r="R57">
        <f t="shared" ca="1" si="6"/>
        <v>1.7418495911168814</v>
      </c>
      <c r="T57" s="2">
        <f t="shared" ca="1" si="7"/>
        <v>18857.454160683799</v>
      </c>
      <c r="U57" s="2">
        <f t="shared" ca="1" si="8"/>
        <v>7495.5407602841406</v>
      </c>
      <c r="W57" s="2">
        <f t="shared" ca="1" si="31"/>
        <v>18857.454160683799</v>
      </c>
      <c r="X57" s="2">
        <f t="shared" ca="1" si="32"/>
        <v>7495.5407602841406</v>
      </c>
    </row>
    <row r="58" spans="2:24">
      <c r="B58">
        <f t="shared" si="22"/>
        <v>48</v>
      </c>
      <c r="C58" s="2">
        <f t="shared" ca="1" si="23"/>
        <v>18857.454160683799</v>
      </c>
      <c r="D58" s="2">
        <f t="shared" ca="1" si="24"/>
        <v>7495.5407602841406</v>
      </c>
      <c r="E58">
        <f t="shared" si="25"/>
        <v>5</v>
      </c>
      <c r="F58">
        <f t="shared" si="26"/>
        <v>2</v>
      </c>
      <c r="G58">
        <f t="shared" si="27"/>
        <v>4</v>
      </c>
      <c r="H58">
        <f t="shared" si="28"/>
        <v>3</v>
      </c>
      <c r="I58">
        <v>1</v>
      </c>
      <c r="J58">
        <v>1</v>
      </c>
      <c r="L58" s="4">
        <f t="shared" ca="1" si="1"/>
        <v>0.49447024278233631</v>
      </c>
      <c r="M58">
        <f t="shared" ca="1" si="33"/>
        <v>0</v>
      </c>
      <c r="N58">
        <f t="shared" ca="1" si="29"/>
        <v>2</v>
      </c>
      <c r="O58">
        <f t="shared" ca="1" si="30"/>
        <v>3</v>
      </c>
      <c r="Q58">
        <f t="shared" ca="1" si="5"/>
        <v>0.55016099893503567</v>
      </c>
      <c r="R58">
        <f t="shared" ca="1" si="6"/>
        <v>0.82524149840255345</v>
      </c>
      <c r="T58" s="2">
        <f t="shared" ca="1" si="7"/>
        <v>10374.635818413444</v>
      </c>
      <c r="U58" s="2">
        <f t="shared" ca="1" si="8"/>
        <v>6185.6312883542987</v>
      </c>
      <c r="W58" s="2">
        <f t="shared" ca="1" si="31"/>
        <v>10374.635818413444</v>
      </c>
      <c r="X58" s="2">
        <f t="shared" ca="1" si="32"/>
        <v>6185.6312883542987</v>
      </c>
    </row>
    <row r="59" spans="2:24">
      <c r="B59">
        <f t="shared" si="22"/>
        <v>49</v>
      </c>
      <c r="C59" s="2">
        <f t="shared" ca="1" si="23"/>
        <v>10374.635818413444</v>
      </c>
      <c r="D59" s="2">
        <f t="shared" ca="1" si="24"/>
        <v>6185.6312883542987</v>
      </c>
      <c r="E59">
        <f t="shared" si="25"/>
        <v>5</v>
      </c>
      <c r="F59">
        <f t="shared" si="26"/>
        <v>2</v>
      </c>
      <c r="G59">
        <f t="shared" si="27"/>
        <v>4</v>
      </c>
      <c r="H59">
        <f t="shared" si="28"/>
        <v>3</v>
      </c>
      <c r="I59">
        <v>1</v>
      </c>
      <c r="J59">
        <v>1</v>
      </c>
      <c r="L59" s="4">
        <f t="shared" ca="1" si="1"/>
        <v>0.90868361866114344</v>
      </c>
      <c r="M59">
        <f t="shared" ca="1" si="33"/>
        <v>1</v>
      </c>
      <c r="N59">
        <f t="shared" ca="1" si="29"/>
        <v>5</v>
      </c>
      <c r="O59">
        <f t="shared" ca="1" si="30"/>
        <v>4</v>
      </c>
      <c r="Q59">
        <f t="shared" ca="1" si="5"/>
        <v>1.8825111885738395</v>
      </c>
      <c r="R59">
        <f t="shared" ca="1" si="6"/>
        <v>1.5060089508590715</v>
      </c>
      <c r="T59" s="2">
        <f t="shared" ca="1" si="7"/>
        <v>19530.368005542219</v>
      </c>
      <c r="U59" s="2">
        <f t="shared" ca="1" si="8"/>
        <v>9315.616086975504</v>
      </c>
      <c r="W59" s="2">
        <f t="shared" ca="1" si="31"/>
        <v>19530.368005542219</v>
      </c>
      <c r="X59" s="2">
        <f t="shared" ca="1" si="32"/>
        <v>9315.616086975504</v>
      </c>
    </row>
    <row r="60" spans="2:24">
      <c r="B60">
        <f t="shared" si="22"/>
        <v>50</v>
      </c>
      <c r="C60" s="2">
        <f t="shared" ca="1" si="23"/>
        <v>19530.368005542219</v>
      </c>
      <c r="D60" s="2">
        <f t="shared" ca="1" si="24"/>
        <v>9315.616086975504</v>
      </c>
      <c r="E60">
        <f t="shared" si="25"/>
        <v>5</v>
      </c>
      <c r="F60">
        <f t="shared" si="26"/>
        <v>2</v>
      </c>
      <c r="G60">
        <f t="shared" si="27"/>
        <v>4</v>
      </c>
      <c r="H60">
        <f t="shared" si="28"/>
        <v>3</v>
      </c>
      <c r="I60">
        <v>1</v>
      </c>
      <c r="J60">
        <v>1</v>
      </c>
      <c r="L60" s="4">
        <f t="shared" ca="1" si="1"/>
        <v>0.10352023354742035</v>
      </c>
      <c r="M60">
        <f t="shared" ca="1" si="33"/>
        <v>0</v>
      </c>
      <c r="N60">
        <f t="shared" ca="1" si="29"/>
        <v>2</v>
      </c>
      <c r="O60">
        <f t="shared" ca="1" si="30"/>
        <v>3</v>
      </c>
      <c r="Q60">
        <f t="shared" ca="1" si="5"/>
        <v>0.51485373500557752</v>
      </c>
      <c r="R60">
        <f t="shared" ca="1" si="6"/>
        <v>0.77228060250836628</v>
      </c>
      <c r="T60" s="2">
        <f t="shared" ca="1" si="7"/>
        <v>10055.282913686844</v>
      </c>
      <c r="U60" s="2">
        <f t="shared" ca="1" si="8"/>
        <v>7194.2696043860715</v>
      </c>
      <c r="W60" s="2">
        <f t="shared" ca="1" si="31"/>
        <v>10055.282913686844</v>
      </c>
      <c r="X60" s="2">
        <f t="shared" ca="1" si="32"/>
        <v>7194.2696043860715</v>
      </c>
    </row>
    <row r="61" spans="2:24">
      <c r="B61">
        <f t="shared" si="22"/>
        <v>51</v>
      </c>
      <c r="C61" s="2">
        <f t="shared" ca="1" si="23"/>
        <v>10055.282913686844</v>
      </c>
      <c r="D61" s="2">
        <f t="shared" ca="1" si="24"/>
        <v>7194.2696043860715</v>
      </c>
      <c r="E61">
        <f t="shared" si="25"/>
        <v>5</v>
      </c>
      <c r="F61">
        <f t="shared" si="26"/>
        <v>2</v>
      </c>
      <c r="G61">
        <f t="shared" si="27"/>
        <v>4</v>
      </c>
      <c r="H61">
        <f t="shared" si="28"/>
        <v>3</v>
      </c>
      <c r="I61">
        <v>1</v>
      </c>
      <c r="J61">
        <v>1</v>
      </c>
      <c r="L61" s="4">
        <f t="shared" ca="1" si="1"/>
        <v>0.92203394808410533</v>
      </c>
      <c r="M61">
        <f t="shared" ca="1" si="33"/>
        <v>1</v>
      </c>
      <c r="N61">
        <f t="shared" ca="1" si="29"/>
        <v>5</v>
      </c>
      <c r="O61">
        <f t="shared" ca="1" si="30"/>
        <v>4</v>
      </c>
      <c r="Q61">
        <f t="shared" ca="1" si="5"/>
        <v>1.8348925167427295</v>
      </c>
      <c r="R61">
        <f t="shared" ca="1" si="6"/>
        <v>1.4679140133941835</v>
      </c>
      <c r="T61" s="2">
        <f t="shared" ca="1" si="7"/>
        <v>18450.363372055021</v>
      </c>
      <c r="U61" s="2">
        <f t="shared" ca="1" si="8"/>
        <v>10560.569168414142</v>
      </c>
      <c r="W61" s="2">
        <f t="shared" ca="1" si="31"/>
        <v>18450.363372055021</v>
      </c>
      <c r="X61" s="2">
        <f t="shared" ca="1" si="32"/>
        <v>10560.569168414142</v>
      </c>
    </row>
    <row r="62" spans="2:24">
      <c r="B62">
        <f t="shared" si="22"/>
        <v>52</v>
      </c>
      <c r="C62" s="2">
        <f t="shared" ca="1" si="23"/>
        <v>18450.363372055021</v>
      </c>
      <c r="D62" s="2">
        <f t="shared" ca="1" si="24"/>
        <v>10560.569168414142</v>
      </c>
      <c r="E62">
        <f t="shared" si="25"/>
        <v>5</v>
      </c>
      <c r="F62">
        <f t="shared" si="26"/>
        <v>2</v>
      </c>
      <c r="G62">
        <f t="shared" si="27"/>
        <v>4</v>
      </c>
      <c r="H62">
        <f t="shared" si="28"/>
        <v>3</v>
      </c>
      <c r="I62">
        <v>1</v>
      </c>
      <c r="J62">
        <v>1</v>
      </c>
      <c r="L62" s="4">
        <f t="shared" ca="1" si="1"/>
        <v>0.12347305382176232</v>
      </c>
      <c r="M62">
        <f t="shared" ca="1" si="33"/>
        <v>0</v>
      </c>
      <c r="N62">
        <f t="shared" ca="1" si="29"/>
        <v>2</v>
      </c>
      <c r="O62">
        <f t="shared" ca="1" si="30"/>
        <v>3</v>
      </c>
      <c r="Q62">
        <f t="shared" ca="1" si="5"/>
        <v>0.51267679846546599</v>
      </c>
      <c r="R62">
        <f t="shared" ca="1" si="6"/>
        <v>0.76901519769819904</v>
      </c>
      <c r="T62" s="2">
        <f t="shared" ca="1" si="7"/>
        <v>9459.0732241096666</v>
      </c>
      <c r="U62" s="2">
        <f t="shared" ca="1" si="8"/>
        <v>8121.2381868535067</v>
      </c>
      <c r="W62" s="2">
        <f t="shared" ca="1" si="31"/>
        <v>9459.0732241096666</v>
      </c>
      <c r="X62" s="2">
        <f t="shared" ca="1" si="32"/>
        <v>8121.2381868535067</v>
      </c>
    </row>
    <row r="63" spans="2:24">
      <c r="B63">
        <f t="shared" si="22"/>
        <v>53</v>
      </c>
      <c r="C63" s="2">
        <f t="shared" ca="1" si="23"/>
        <v>9459.0732241096666</v>
      </c>
      <c r="D63" s="2">
        <f t="shared" ca="1" si="24"/>
        <v>8121.2381868535067</v>
      </c>
      <c r="E63">
        <f t="shared" si="25"/>
        <v>5</v>
      </c>
      <c r="F63">
        <f t="shared" si="26"/>
        <v>2</v>
      </c>
      <c r="G63">
        <f t="shared" si="27"/>
        <v>4</v>
      </c>
      <c r="H63">
        <f t="shared" si="28"/>
        <v>3</v>
      </c>
      <c r="I63">
        <v>1</v>
      </c>
      <c r="J63">
        <v>1</v>
      </c>
      <c r="L63" s="4">
        <f t="shared" ca="1" si="1"/>
        <v>0.70155617127630832</v>
      </c>
      <c r="M63">
        <f t="shared" ca="1" si="33"/>
        <v>1</v>
      </c>
      <c r="N63">
        <f t="shared" ca="1" si="29"/>
        <v>5</v>
      </c>
      <c r="O63">
        <f t="shared" ca="1" si="30"/>
        <v>4</v>
      </c>
      <c r="Q63">
        <f t="shared" ca="1" si="5"/>
        <v>1.8128874346257382</v>
      </c>
      <c r="R63">
        <f t="shared" ca="1" si="6"/>
        <v>1.4503099477005905</v>
      </c>
      <c r="T63" s="2">
        <f t="shared" ca="1" si="7"/>
        <v>17148.234991193185</v>
      </c>
      <c r="U63" s="2">
        <f t="shared" ca="1" si="8"/>
        <v>11778.312530039548</v>
      </c>
      <c r="W63" s="2">
        <f t="shared" ca="1" si="31"/>
        <v>17148.234991193185</v>
      </c>
      <c r="X63" s="2">
        <f t="shared" ca="1" si="32"/>
        <v>11778.312530039548</v>
      </c>
    </row>
    <row r="64" spans="2:24">
      <c r="B64">
        <f t="shared" si="22"/>
        <v>54</v>
      </c>
      <c r="C64" s="2">
        <f t="shared" ca="1" si="23"/>
        <v>17148.234991193185</v>
      </c>
      <c r="D64" s="2">
        <f t="shared" ca="1" si="24"/>
        <v>11778.312530039548</v>
      </c>
      <c r="E64">
        <f t="shared" si="25"/>
        <v>5</v>
      </c>
      <c r="F64">
        <f t="shared" si="26"/>
        <v>2</v>
      </c>
      <c r="G64">
        <f t="shared" si="27"/>
        <v>4</v>
      </c>
      <c r="H64">
        <f t="shared" si="28"/>
        <v>3</v>
      </c>
      <c r="I64">
        <v>1</v>
      </c>
      <c r="J64">
        <v>1</v>
      </c>
      <c r="L64" s="4">
        <f t="shared" ca="1" si="1"/>
        <v>0.94292574829725362</v>
      </c>
      <c r="M64">
        <f t="shared" ca="1" si="33"/>
        <v>1</v>
      </c>
      <c r="N64">
        <f t="shared" ca="1" si="29"/>
        <v>5</v>
      </c>
      <c r="O64">
        <f t="shared" ca="1" si="30"/>
        <v>4</v>
      </c>
      <c r="Q64">
        <f t="shared" ca="1" si="5"/>
        <v>1.2844704497034365</v>
      </c>
      <c r="R64">
        <f t="shared" ca="1" si="6"/>
        <v>1.0275763597627492</v>
      </c>
      <c r="T64" s="2">
        <f t="shared" ca="1" si="7"/>
        <v>22026.401110758117</v>
      </c>
      <c r="U64" s="2">
        <f t="shared" ca="1" si="8"/>
        <v>12103.115513766015</v>
      </c>
      <c r="W64" s="2">
        <f t="shared" ca="1" si="31"/>
        <v>22026.401110758117</v>
      </c>
      <c r="X64" s="2">
        <f t="shared" ca="1" si="32"/>
        <v>12103.115513766015</v>
      </c>
    </row>
    <row r="65" spans="2:24">
      <c r="B65">
        <f t="shared" si="22"/>
        <v>55</v>
      </c>
      <c r="C65" s="2">
        <f t="shared" ca="1" si="23"/>
        <v>22026.401110758117</v>
      </c>
      <c r="D65" s="2">
        <f t="shared" ca="1" si="24"/>
        <v>12103.115513766015</v>
      </c>
      <c r="E65">
        <f t="shared" si="25"/>
        <v>5</v>
      </c>
      <c r="F65">
        <f t="shared" si="26"/>
        <v>2</v>
      </c>
      <c r="G65">
        <f t="shared" si="27"/>
        <v>4</v>
      </c>
      <c r="H65">
        <f t="shared" si="28"/>
        <v>3</v>
      </c>
      <c r="I65">
        <v>1</v>
      </c>
      <c r="J65">
        <v>1</v>
      </c>
      <c r="L65" s="4">
        <f t="shared" ca="1" si="1"/>
        <v>0.70609689804858133</v>
      </c>
      <c r="M65">
        <f t="shared" ca="1" si="33"/>
        <v>1</v>
      </c>
      <c r="N65">
        <f t="shared" ca="1" si="29"/>
        <v>5</v>
      </c>
      <c r="O65">
        <f t="shared" ca="1" si="30"/>
        <v>4</v>
      </c>
      <c r="Q65">
        <f t="shared" ca="1" si="5"/>
        <v>1.1330284993924782</v>
      </c>
      <c r="R65">
        <f t="shared" ca="1" si="6"/>
        <v>0.90642279951398252</v>
      </c>
      <c r="T65" s="2">
        <f t="shared" ca="1" si="7"/>
        <v>24956.540197539085</v>
      </c>
      <c r="U65" s="2">
        <f t="shared" ca="1" si="8"/>
        <v>10970.539846828904</v>
      </c>
      <c r="W65" s="2">
        <f t="shared" ca="1" si="31"/>
        <v>24956.540197539085</v>
      </c>
      <c r="X65" s="2">
        <f t="shared" ca="1" si="32"/>
        <v>10970.539846828904</v>
      </c>
    </row>
    <row r="66" spans="2:24">
      <c r="B66">
        <f t="shared" si="22"/>
        <v>56</v>
      </c>
      <c r="C66" s="2">
        <f t="shared" ca="1" si="23"/>
        <v>24956.540197539085</v>
      </c>
      <c r="D66" s="2">
        <f t="shared" ca="1" si="24"/>
        <v>10970.539846828904</v>
      </c>
      <c r="E66">
        <f t="shared" si="25"/>
        <v>5</v>
      </c>
      <c r="F66">
        <f t="shared" si="26"/>
        <v>2</v>
      </c>
      <c r="G66">
        <f t="shared" si="27"/>
        <v>4</v>
      </c>
      <c r="H66">
        <f t="shared" si="28"/>
        <v>3</v>
      </c>
      <c r="I66">
        <v>1</v>
      </c>
      <c r="J66">
        <v>1</v>
      </c>
      <c r="L66" s="4">
        <f t="shared" ca="1" si="1"/>
        <v>0.44467336166228988</v>
      </c>
      <c r="M66">
        <f t="shared" ca="1" si="33"/>
        <v>0</v>
      </c>
      <c r="N66">
        <f t="shared" ca="1" si="29"/>
        <v>2</v>
      </c>
      <c r="O66">
        <f t="shared" ca="1" si="30"/>
        <v>3</v>
      </c>
      <c r="Q66">
        <f t="shared" ca="1" si="5"/>
        <v>0.4354729275337979</v>
      </c>
      <c r="R66">
        <f t="shared" ca="1" si="6"/>
        <v>0.65320939130069688</v>
      </c>
      <c r="T66" s="2">
        <f t="shared" ca="1" si="7"/>
        <v>10867.897620937252</v>
      </c>
      <c r="U66" s="2">
        <f t="shared" ca="1" si="8"/>
        <v>7166.0596555871489</v>
      </c>
      <c r="W66" s="2">
        <f t="shared" ca="1" si="31"/>
        <v>10867.897620937252</v>
      </c>
      <c r="X66" s="2">
        <f t="shared" ca="1" si="32"/>
        <v>7166.0596555871489</v>
      </c>
    </row>
    <row r="67" spans="2:24">
      <c r="B67">
        <f t="shared" si="22"/>
        <v>57</v>
      </c>
      <c r="C67" s="2">
        <f t="shared" ca="1" si="23"/>
        <v>10867.897620937252</v>
      </c>
      <c r="D67" s="2">
        <f t="shared" ca="1" si="24"/>
        <v>7166.0596555871489</v>
      </c>
      <c r="E67">
        <f t="shared" si="25"/>
        <v>5</v>
      </c>
      <c r="F67">
        <f t="shared" si="26"/>
        <v>2</v>
      </c>
      <c r="G67">
        <f t="shared" si="27"/>
        <v>4</v>
      </c>
      <c r="H67">
        <f t="shared" si="28"/>
        <v>3</v>
      </c>
      <c r="I67">
        <v>1</v>
      </c>
      <c r="J67">
        <v>1</v>
      </c>
      <c r="L67" s="4">
        <f t="shared" ca="1" si="1"/>
        <v>0.67432449179690102</v>
      </c>
      <c r="M67">
        <f t="shared" ca="1" si="33"/>
        <v>1</v>
      </c>
      <c r="N67">
        <f t="shared" ca="1" si="29"/>
        <v>5</v>
      </c>
      <c r="O67">
        <f t="shared" ca="1" si="30"/>
        <v>4</v>
      </c>
      <c r="Q67">
        <f t="shared" ca="1" si="5"/>
        <v>1.7835512663019548</v>
      </c>
      <c r="R67">
        <f t="shared" ca="1" si="6"/>
        <v>1.4268410130415639</v>
      </c>
      <c r="T67" s="2">
        <f t="shared" ca="1" si="7"/>
        <v>19383.45256386264</v>
      </c>
      <c r="U67" s="2">
        <f t="shared" ca="1" si="8"/>
        <v>10224.827818494248</v>
      </c>
      <c r="W67" s="2">
        <f t="shared" ca="1" si="31"/>
        <v>19383.45256386264</v>
      </c>
      <c r="X67" s="2">
        <f t="shared" ca="1" si="32"/>
        <v>10224.827818494248</v>
      </c>
    </row>
    <row r="68" spans="2:24">
      <c r="B68">
        <f t="shared" si="22"/>
        <v>58</v>
      </c>
      <c r="C68" s="2">
        <f t="shared" ca="1" si="23"/>
        <v>19383.45256386264</v>
      </c>
      <c r="D68" s="2">
        <f t="shared" ca="1" si="24"/>
        <v>10224.827818494248</v>
      </c>
      <c r="E68">
        <f t="shared" si="25"/>
        <v>5</v>
      </c>
      <c r="F68">
        <f t="shared" si="26"/>
        <v>2</v>
      </c>
      <c r="G68">
        <f t="shared" si="27"/>
        <v>4</v>
      </c>
      <c r="H68">
        <f t="shared" si="28"/>
        <v>3</v>
      </c>
      <c r="I68">
        <v>1</v>
      </c>
      <c r="J68">
        <v>1</v>
      </c>
      <c r="L68" s="4">
        <f t="shared" ca="1" si="1"/>
        <v>0.93960313140228591</v>
      </c>
      <c r="M68">
        <f t="shared" ca="1" si="33"/>
        <v>1</v>
      </c>
      <c r="N68">
        <f t="shared" ca="1" si="29"/>
        <v>5</v>
      </c>
      <c r="O68">
        <f t="shared" ca="1" si="30"/>
        <v>4</v>
      </c>
      <c r="Q68">
        <f t="shared" ca="1" si="5"/>
        <v>1.2623623019562342</v>
      </c>
      <c r="R68">
        <f t="shared" ca="1" si="6"/>
        <v>1.0098898415649875</v>
      </c>
      <c r="T68" s="2">
        <f t="shared" ca="1" si="7"/>
        <v>24468.939798377112</v>
      </c>
      <c r="U68" s="2">
        <f t="shared" ca="1" si="8"/>
        <v>10325.949745648433</v>
      </c>
      <c r="W68" s="2">
        <f t="shared" ca="1" si="31"/>
        <v>24468.939798377112</v>
      </c>
      <c r="X68" s="2">
        <f t="shared" ca="1" si="32"/>
        <v>10325.949745648433</v>
      </c>
    </row>
    <row r="69" spans="2:24">
      <c r="B69">
        <f t="shared" si="22"/>
        <v>59</v>
      </c>
      <c r="C69" s="2">
        <f t="shared" ca="1" si="23"/>
        <v>24468.939798377112</v>
      </c>
      <c r="D69" s="2">
        <f t="shared" ca="1" si="24"/>
        <v>10325.949745648433</v>
      </c>
      <c r="E69">
        <f t="shared" si="25"/>
        <v>5</v>
      </c>
      <c r="F69">
        <f t="shared" si="26"/>
        <v>2</v>
      </c>
      <c r="G69">
        <f t="shared" si="27"/>
        <v>4</v>
      </c>
      <c r="H69">
        <f t="shared" si="28"/>
        <v>3</v>
      </c>
      <c r="I69">
        <v>1</v>
      </c>
      <c r="J69">
        <v>1</v>
      </c>
      <c r="L69" s="4">
        <f t="shared" ca="1" si="1"/>
        <v>0.77676130471100646</v>
      </c>
      <c r="M69">
        <f t="shared" ca="1" si="33"/>
        <v>1</v>
      </c>
      <c r="N69">
        <f t="shared" ca="1" si="29"/>
        <v>5</v>
      </c>
      <c r="O69">
        <f t="shared" ca="1" si="30"/>
        <v>4</v>
      </c>
      <c r="Q69">
        <f t="shared" ca="1" si="5"/>
        <v>1.1161987563527471</v>
      </c>
      <c r="R69">
        <f t="shared" ca="1" si="6"/>
        <v>0.89295900508219772</v>
      </c>
      <c r="T69" s="2">
        <f t="shared" ca="1" si="7"/>
        <v>27312.200172218771</v>
      </c>
      <c r="U69" s="2">
        <f t="shared" ca="1" si="8"/>
        <v>9220.6498114029982</v>
      </c>
      <c r="W69" s="2">
        <f t="shared" ca="1" si="31"/>
        <v>27312.200172218771</v>
      </c>
      <c r="X69" s="2">
        <f t="shared" ca="1" si="32"/>
        <v>9220.6498114029982</v>
      </c>
    </row>
    <row r="70" spans="2:24">
      <c r="B70">
        <f t="shared" si="22"/>
        <v>60</v>
      </c>
      <c r="C70" s="2">
        <f t="shared" ca="1" si="23"/>
        <v>27312.200172218771</v>
      </c>
      <c r="D70" s="2">
        <f t="shared" ca="1" si="24"/>
        <v>9220.6498114029982</v>
      </c>
      <c r="E70">
        <f t="shared" si="25"/>
        <v>5</v>
      </c>
      <c r="F70">
        <f t="shared" si="26"/>
        <v>2</v>
      </c>
      <c r="G70">
        <f t="shared" si="27"/>
        <v>4</v>
      </c>
      <c r="H70">
        <f t="shared" si="28"/>
        <v>3</v>
      </c>
      <c r="I70">
        <v>1</v>
      </c>
      <c r="J70">
        <v>1</v>
      </c>
      <c r="L70" s="4">
        <f t="shared" ca="1" si="1"/>
        <v>0.37641752888426705</v>
      </c>
      <c r="M70">
        <f t="shared" ca="1" si="33"/>
        <v>0</v>
      </c>
      <c r="N70">
        <f t="shared" ca="1" si="29"/>
        <v>2</v>
      </c>
      <c r="O70">
        <f t="shared" ca="1" si="30"/>
        <v>3</v>
      </c>
      <c r="Q70">
        <f t="shared" ca="1" si="5"/>
        <v>0.42980389138080799</v>
      </c>
      <c r="R70">
        <f t="shared" ca="1" si="6"/>
        <v>0.64470583707121198</v>
      </c>
      <c r="T70" s="2">
        <f t="shared" ca="1" si="7"/>
        <v>11738.889916191201</v>
      </c>
      <c r="U70" s="2">
        <f t="shared" ca="1" si="8"/>
        <v>5944.606755001083</v>
      </c>
      <c r="W70" s="2">
        <f t="shared" ca="1" si="31"/>
        <v>11738.889916191201</v>
      </c>
      <c r="X70" s="2">
        <f t="shared" ca="1" si="32"/>
        <v>5944.606755001083</v>
      </c>
    </row>
    <row r="71" spans="2:24">
      <c r="B71">
        <f t="shared" si="22"/>
        <v>61</v>
      </c>
      <c r="C71" s="2">
        <f t="shared" ca="1" si="23"/>
        <v>11738.889916191201</v>
      </c>
      <c r="D71" s="2">
        <f t="shared" ca="1" si="24"/>
        <v>5944.606755001083</v>
      </c>
      <c r="E71">
        <f t="shared" si="25"/>
        <v>5</v>
      </c>
      <c r="F71">
        <f t="shared" si="26"/>
        <v>2</v>
      </c>
      <c r="G71">
        <f t="shared" si="27"/>
        <v>4</v>
      </c>
      <c r="H71">
        <f t="shared" si="28"/>
        <v>3</v>
      </c>
      <c r="I71">
        <v>1</v>
      </c>
      <c r="J71">
        <v>1</v>
      </c>
      <c r="L71" s="4">
        <f t="shared" ca="1" si="1"/>
        <v>0.32956000369033833</v>
      </c>
      <c r="M71">
        <f t="shared" ca="1" si="33"/>
        <v>0</v>
      </c>
      <c r="N71">
        <f t="shared" ca="1" si="29"/>
        <v>2</v>
      </c>
      <c r="O71">
        <f t="shared" ca="1" si="30"/>
        <v>3</v>
      </c>
      <c r="Q71">
        <f t="shared" ca="1" si="5"/>
        <v>0.72245208896649959</v>
      </c>
      <c r="R71">
        <f t="shared" ca="1" si="6"/>
        <v>1.0836781334497494</v>
      </c>
      <c r="T71" s="2">
        <f t="shared" ca="1" si="7"/>
        <v>8480.7855421001113</v>
      </c>
      <c r="U71" s="2">
        <f t="shared" ca="1" si="8"/>
        <v>6442.0403523523455</v>
      </c>
      <c r="W71" s="2">
        <f t="shared" ca="1" si="31"/>
        <v>8480.7855421001113</v>
      </c>
      <c r="X71" s="2">
        <f t="shared" ca="1" si="32"/>
        <v>6442.0403523523455</v>
      </c>
    </row>
    <row r="72" spans="2:24">
      <c r="B72">
        <f t="shared" si="22"/>
        <v>62</v>
      </c>
      <c r="C72" s="2">
        <f t="shared" ca="1" si="23"/>
        <v>8480.7855421001113</v>
      </c>
      <c r="D72" s="2">
        <f t="shared" ca="1" si="24"/>
        <v>6442.0403523523455</v>
      </c>
      <c r="E72">
        <f t="shared" si="25"/>
        <v>5</v>
      </c>
      <c r="F72">
        <f t="shared" si="26"/>
        <v>2</v>
      </c>
      <c r="G72">
        <f t="shared" si="27"/>
        <v>4</v>
      </c>
      <c r="H72">
        <f t="shared" si="28"/>
        <v>3</v>
      </c>
      <c r="I72">
        <v>1</v>
      </c>
      <c r="J72">
        <v>1</v>
      </c>
      <c r="L72" s="4">
        <f t="shared" ca="1" si="1"/>
        <v>0.61007606339754883</v>
      </c>
      <c r="M72">
        <f t="shared" ca="1" si="33"/>
        <v>1</v>
      </c>
      <c r="N72">
        <f t="shared" ca="1" si="29"/>
        <v>5</v>
      </c>
      <c r="O72">
        <f t="shared" ca="1" si="30"/>
        <v>4</v>
      </c>
      <c r="Q72">
        <f t="shared" ca="1" si="5"/>
        <v>2.0061930461557105</v>
      </c>
      <c r="R72">
        <f t="shared" ca="1" si="6"/>
        <v>1.6049544369245685</v>
      </c>
      <c r="T72" s="2">
        <f t="shared" ca="1" si="7"/>
        <v>17014.092980499132</v>
      </c>
      <c r="U72" s="2">
        <f t="shared" ca="1" si="8"/>
        <v>10339.181246355007</v>
      </c>
      <c r="W72" s="2">
        <f t="shared" ca="1" si="31"/>
        <v>17014.092980499132</v>
      </c>
      <c r="X72" s="2">
        <f t="shared" ca="1" si="32"/>
        <v>10339.181246355007</v>
      </c>
    </row>
    <row r="73" spans="2:24">
      <c r="B73">
        <f t="shared" si="22"/>
        <v>63</v>
      </c>
      <c r="C73" s="2">
        <f t="shared" ca="1" si="23"/>
        <v>17014.092980499132</v>
      </c>
      <c r="D73" s="2">
        <f t="shared" ca="1" si="24"/>
        <v>10339.181246355007</v>
      </c>
      <c r="E73">
        <f t="shared" si="25"/>
        <v>5</v>
      </c>
      <c r="F73">
        <f t="shared" si="26"/>
        <v>2</v>
      </c>
      <c r="G73">
        <f t="shared" si="27"/>
        <v>4</v>
      </c>
      <c r="H73">
        <f t="shared" si="28"/>
        <v>3</v>
      </c>
      <c r="I73">
        <v>1</v>
      </c>
      <c r="J73">
        <v>1</v>
      </c>
      <c r="L73" s="4">
        <f t="shared" ca="1" si="1"/>
        <v>0.81456494022634707</v>
      </c>
      <c r="M73">
        <f t="shared" ca="1" si="33"/>
        <v>1</v>
      </c>
      <c r="N73">
        <f t="shared" ca="1" si="29"/>
        <v>5</v>
      </c>
      <c r="O73">
        <f t="shared" ca="1" si="30"/>
        <v>4</v>
      </c>
      <c r="Q73">
        <f t="shared" ca="1" si="5"/>
        <v>1.338570742054356</v>
      </c>
      <c r="R73">
        <f t="shared" ca="1" si="6"/>
        <v>1.0708565936434848</v>
      </c>
      <c r="T73" s="2">
        <f t="shared" ca="1" si="7"/>
        <v>22774.567066288531</v>
      </c>
      <c r="U73" s="2">
        <f t="shared" ca="1" si="8"/>
        <v>11071.780410534322</v>
      </c>
      <c r="W73" s="2">
        <f t="shared" ca="1" si="31"/>
        <v>22774.567066288531</v>
      </c>
      <c r="X73" s="2">
        <f t="shared" ca="1" si="32"/>
        <v>11071.780410534322</v>
      </c>
    </row>
    <row r="74" spans="2:24">
      <c r="B74">
        <f t="shared" si="22"/>
        <v>64</v>
      </c>
      <c r="C74" s="2">
        <f t="shared" ca="1" si="23"/>
        <v>22774.567066288531</v>
      </c>
      <c r="D74" s="2">
        <f t="shared" ca="1" si="24"/>
        <v>11071.780410534322</v>
      </c>
      <c r="E74">
        <f t="shared" si="25"/>
        <v>5</v>
      </c>
      <c r="F74">
        <f t="shared" si="26"/>
        <v>2</v>
      </c>
      <c r="G74">
        <f t="shared" si="27"/>
        <v>4</v>
      </c>
      <c r="H74">
        <f t="shared" si="28"/>
        <v>3</v>
      </c>
      <c r="I74">
        <v>1</v>
      </c>
      <c r="J74">
        <v>1</v>
      </c>
      <c r="L74" s="4">
        <f t="shared" ca="1" si="1"/>
        <v>8.7161412887676426E-2</v>
      </c>
      <c r="M74">
        <f t="shared" ca="1" si="33"/>
        <v>0</v>
      </c>
      <c r="N74">
        <f t="shared" ca="1" si="29"/>
        <v>2</v>
      </c>
      <c r="O74">
        <f t="shared" ca="1" si="30"/>
        <v>3</v>
      </c>
      <c r="Q74">
        <f t="shared" ca="1" si="5"/>
        <v>0.45613833650732211</v>
      </c>
      <c r="R74">
        <f t="shared" ca="1" si="6"/>
        <v>0.68420750476098313</v>
      </c>
      <c r="T74" s="2">
        <f t="shared" ca="1" si="7"/>
        <v>10388.353136291295</v>
      </c>
      <c r="U74" s="2">
        <f t="shared" ca="1" si="8"/>
        <v>7575.3952479532218</v>
      </c>
      <c r="W74" s="2">
        <f t="shared" ca="1" si="31"/>
        <v>10388.353136291295</v>
      </c>
      <c r="X74" s="2">
        <f t="shared" ca="1" si="32"/>
        <v>7575.3952479532218</v>
      </c>
    </row>
    <row r="75" spans="2:24">
      <c r="B75">
        <f t="shared" si="22"/>
        <v>65</v>
      </c>
      <c r="C75" s="2">
        <f t="shared" ca="1" si="23"/>
        <v>10388.353136291295</v>
      </c>
      <c r="D75" s="2">
        <f t="shared" ca="1" si="24"/>
        <v>7575.3952479532218</v>
      </c>
      <c r="E75">
        <f t="shared" si="25"/>
        <v>5</v>
      </c>
      <c r="F75">
        <f t="shared" si="26"/>
        <v>2</v>
      </c>
      <c r="G75">
        <f t="shared" si="27"/>
        <v>4</v>
      </c>
      <c r="H75">
        <f t="shared" si="28"/>
        <v>3</v>
      </c>
      <c r="I75">
        <v>1</v>
      </c>
      <c r="J75">
        <v>1</v>
      </c>
      <c r="L75" s="4">
        <f t="shared" ca="1" si="1"/>
        <v>0.16465599099925343</v>
      </c>
      <c r="M75">
        <f t="shared" ref="M75:M213" ca="1" si="34">IF(L75&gt;Prob_bad_year, 1, 0)</f>
        <v>0</v>
      </c>
      <c r="N75">
        <f t="shared" ca="1" si="29"/>
        <v>2</v>
      </c>
      <c r="O75">
        <f t="shared" ca="1" si="30"/>
        <v>3</v>
      </c>
      <c r="Q75">
        <f t="shared" ca="1" si="5"/>
        <v>0.71521169927521255</v>
      </c>
      <c r="R75">
        <f t="shared" ca="1" si="6"/>
        <v>1.0728175489128189</v>
      </c>
      <c r="T75" s="2">
        <f t="shared" ca="1" si="7"/>
        <v>7429.8716992778809</v>
      </c>
      <c r="U75" s="2">
        <f t="shared" ca="1" si="8"/>
        <v>8127.0169619549915</v>
      </c>
      <c r="W75" s="2">
        <f t="shared" ca="1" si="31"/>
        <v>7429.8716992778809</v>
      </c>
      <c r="X75" s="2">
        <f t="shared" ca="1" si="32"/>
        <v>8127.0169619549915</v>
      </c>
    </row>
    <row r="76" spans="2:24">
      <c r="B76">
        <f t="shared" si="22"/>
        <v>66</v>
      </c>
      <c r="C76" s="2">
        <f t="shared" ca="1" si="23"/>
        <v>7429.8716992778809</v>
      </c>
      <c r="D76" s="2">
        <f t="shared" ca="1" si="24"/>
        <v>8127.0169619549915</v>
      </c>
      <c r="E76">
        <f t="shared" si="25"/>
        <v>5</v>
      </c>
      <c r="F76">
        <f t="shared" si="26"/>
        <v>2</v>
      </c>
      <c r="G76">
        <f t="shared" si="27"/>
        <v>4</v>
      </c>
      <c r="H76">
        <f t="shared" si="28"/>
        <v>3</v>
      </c>
      <c r="I76">
        <v>1</v>
      </c>
      <c r="J76">
        <v>1</v>
      </c>
      <c r="L76" s="4">
        <f t="shared" ca="1" si="1"/>
        <v>0.61036021167794519</v>
      </c>
      <c r="M76">
        <f t="shared" ca="1" si="34"/>
        <v>1</v>
      </c>
      <c r="N76">
        <f t="shared" ca="1" si="29"/>
        <v>5</v>
      </c>
      <c r="O76">
        <f t="shared" ca="1" si="30"/>
        <v>4</v>
      </c>
      <c r="Q76">
        <f t="shared" ref="Q76:Q139" ca="1" si="35">N76/(1 + 0.0001*($C76 + $D76))</f>
        <v>1.9564196824883762</v>
      </c>
      <c r="R76">
        <f t="shared" ref="R76:R139" ca="1" si="36">O76/(1 + 0.0001*($C76 + $D76))</f>
        <v>1.5651357459907009</v>
      </c>
      <c r="T76" s="2">
        <f t="shared" ref="T76:T139" ca="1" si="37">C76*(1 - I76) + C76*Q76</f>
        <v>14535.947230830603</v>
      </c>
      <c r="U76" s="2">
        <f t="shared" ref="U76:U139" ca="1" si="38">D76*(1 - J76) + D76*R76</f>
        <v>12719.884755428506</v>
      </c>
      <c r="W76" s="2">
        <f t="shared" ca="1" si="31"/>
        <v>14535.947230830603</v>
      </c>
      <c r="X76" s="2">
        <f t="shared" ca="1" si="32"/>
        <v>12719.884755428506</v>
      </c>
    </row>
    <row r="77" spans="2:24">
      <c r="B77">
        <f t="shared" si="22"/>
        <v>67</v>
      </c>
      <c r="C77" s="2">
        <f t="shared" ca="1" si="23"/>
        <v>14535.947230830603</v>
      </c>
      <c r="D77" s="2">
        <f t="shared" ca="1" si="24"/>
        <v>12719.884755428506</v>
      </c>
      <c r="E77">
        <f t="shared" si="25"/>
        <v>5</v>
      </c>
      <c r="F77">
        <f t="shared" si="26"/>
        <v>2</v>
      </c>
      <c r="G77">
        <f t="shared" si="27"/>
        <v>4</v>
      </c>
      <c r="H77">
        <f t="shared" si="28"/>
        <v>3</v>
      </c>
      <c r="I77">
        <v>1</v>
      </c>
      <c r="J77">
        <v>1</v>
      </c>
      <c r="L77" s="4">
        <f t="shared" ca="1" si="1"/>
        <v>0.41442142804268622</v>
      </c>
      <c r="M77">
        <f t="shared" ca="1" si="34"/>
        <v>0</v>
      </c>
      <c r="N77">
        <f t="shared" ca="1" si="29"/>
        <v>2</v>
      </c>
      <c r="O77">
        <f t="shared" ca="1" si="30"/>
        <v>3</v>
      </c>
      <c r="Q77">
        <f t="shared" ca="1" si="35"/>
        <v>0.53682870395637661</v>
      </c>
      <c r="R77">
        <f t="shared" ca="1" si="36"/>
        <v>0.80524305593456491</v>
      </c>
      <c r="T77" s="2">
        <f t="shared" ca="1" si="37"/>
        <v>7803.3137127050741</v>
      </c>
      <c r="U77" s="2">
        <f t="shared" ca="1" si="38"/>
        <v>10242.598871596736</v>
      </c>
      <c r="W77" s="2">
        <f t="shared" ca="1" si="31"/>
        <v>7803.3137127050741</v>
      </c>
      <c r="X77" s="2">
        <f t="shared" ca="1" si="32"/>
        <v>10242.598871596736</v>
      </c>
    </row>
    <row r="78" spans="2:24">
      <c r="B78">
        <f t="shared" si="22"/>
        <v>68</v>
      </c>
      <c r="C78" s="2">
        <f t="shared" ca="1" si="23"/>
        <v>7803.3137127050741</v>
      </c>
      <c r="D78" s="2">
        <f t="shared" ca="1" si="24"/>
        <v>10242.598871596736</v>
      </c>
      <c r="E78">
        <f t="shared" si="25"/>
        <v>5</v>
      </c>
      <c r="F78">
        <f t="shared" si="26"/>
        <v>2</v>
      </c>
      <c r="G78">
        <f t="shared" si="27"/>
        <v>4</v>
      </c>
      <c r="H78">
        <f t="shared" si="28"/>
        <v>3</v>
      </c>
      <c r="I78">
        <v>1</v>
      </c>
      <c r="J78">
        <v>1</v>
      </c>
      <c r="L78" s="4">
        <f t="shared" ca="1" si="1"/>
        <v>0.87621962921955909</v>
      </c>
      <c r="M78">
        <f t="shared" ca="1" si="34"/>
        <v>1</v>
      </c>
      <c r="N78">
        <f t="shared" ca="1" si="29"/>
        <v>5</v>
      </c>
      <c r="O78">
        <f t="shared" ca="1" si="30"/>
        <v>4</v>
      </c>
      <c r="Q78">
        <f t="shared" ca="1" si="35"/>
        <v>1.7827909806716926</v>
      </c>
      <c r="R78">
        <f t="shared" ca="1" si="36"/>
        <v>1.4262327845373541</v>
      </c>
      <c r="T78" s="2">
        <f t="shared" ca="1" si="37"/>
        <v>13911.677306362346</v>
      </c>
      <c r="U78" s="2">
        <f t="shared" ca="1" si="38"/>
        <v>14608.330309536574</v>
      </c>
      <c r="W78" s="2">
        <f t="shared" ca="1" si="31"/>
        <v>13911.677306362346</v>
      </c>
      <c r="X78" s="2">
        <f t="shared" ca="1" si="32"/>
        <v>14608.330309536574</v>
      </c>
    </row>
    <row r="79" spans="2:24">
      <c r="B79">
        <f t="shared" si="22"/>
        <v>69</v>
      </c>
      <c r="C79" s="2">
        <f t="shared" ca="1" si="23"/>
        <v>13911.677306362346</v>
      </c>
      <c r="D79" s="2">
        <f t="shared" ca="1" si="24"/>
        <v>14608.330309536574</v>
      </c>
      <c r="E79">
        <f t="shared" si="25"/>
        <v>5</v>
      </c>
      <c r="F79">
        <f t="shared" si="26"/>
        <v>2</v>
      </c>
      <c r="G79">
        <f t="shared" si="27"/>
        <v>4</v>
      </c>
      <c r="H79">
        <f t="shared" si="28"/>
        <v>3</v>
      </c>
      <c r="I79">
        <v>1</v>
      </c>
      <c r="J79">
        <v>1</v>
      </c>
      <c r="L79" s="4">
        <f t="shared" ca="1" si="1"/>
        <v>0.26694230409525033</v>
      </c>
      <c r="M79">
        <f t="shared" ca="1" si="34"/>
        <v>0</v>
      </c>
      <c r="N79">
        <f t="shared" ca="1" si="29"/>
        <v>2</v>
      </c>
      <c r="O79">
        <f t="shared" ca="1" si="30"/>
        <v>3</v>
      </c>
      <c r="Q79">
        <f t="shared" ca="1" si="35"/>
        <v>0.51921069693000554</v>
      </c>
      <c r="R79">
        <f t="shared" ca="1" si="36"/>
        <v>0.77881604539500837</v>
      </c>
      <c r="T79" s="2">
        <f t="shared" ca="1" si="37"/>
        <v>7223.0916697017356</v>
      </c>
      <c r="U79" s="2">
        <f t="shared" ca="1" si="38"/>
        <v>11377.202041497312</v>
      </c>
      <c r="W79" s="2">
        <f t="shared" ca="1" si="31"/>
        <v>7223.0916697017356</v>
      </c>
      <c r="X79" s="2">
        <f t="shared" ca="1" si="32"/>
        <v>11377.202041497312</v>
      </c>
    </row>
    <row r="80" spans="2:24">
      <c r="B80">
        <f t="shared" si="22"/>
        <v>70</v>
      </c>
      <c r="C80" s="2">
        <f t="shared" ca="1" si="23"/>
        <v>7223.0916697017356</v>
      </c>
      <c r="D80" s="2">
        <f t="shared" ca="1" si="24"/>
        <v>11377.202041497312</v>
      </c>
      <c r="E80">
        <f t="shared" si="25"/>
        <v>5</v>
      </c>
      <c r="F80">
        <f t="shared" si="26"/>
        <v>2</v>
      </c>
      <c r="G80">
        <f t="shared" si="27"/>
        <v>4</v>
      </c>
      <c r="H80">
        <f t="shared" si="28"/>
        <v>3</v>
      </c>
      <c r="I80">
        <v>1</v>
      </c>
      <c r="J80">
        <v>1</v>
      </c>
      <c r="L80" s="4">
        <f t="shared" ca="1" si="1"/>
        <v>0.15406347470410597</v>
      </c>
      <c r="M80">
        <f t="shared" ca="1" si="34"/>
        <v>0</v>
      </c>
      <c r="N80">
        <f t="shared" ca="1" si="29"/>
        <v>2</v>
      </c>
      <c r="O80">
        <f t="shared" ca="1" si="30"/>
        <v>3</v>
      </c>
      <c r="Q80">
        <f t="shared" ca="1" si="35"/>
        <v>0.69929351782036353</v>
      </c>
      <c r="R80">
        <f t="shared" ca="1" si="36"/>
        <v>1.0489402767305454</v>
      </c>
      <c r="T80" s="2">
        <f t="shared" ca="1" si="37"/>
        <v>5051.0611832446903</v>
      </c>
      <c r="U80" s="2">
        <f t="shared" ca="1" si="38"/>
        <v>11934.005457827516</v>
      </c>
      <c r="W80" s="2">
        <f t="shared" ca="1" si="31"/>
        <v>5051.0611832446903</v>
      </c>
      <c r="X80" s="2">
        <f t="shared" ca="1" si="32"/>
        <v>11934.005457827516</v>
      </c>
    </row>
    <row r="81" spans="2:24">
      <c r="B81">
        <f t="shared" si="22"/>
        <v>71</v>
      </c>
      <c r="C81" s="2">
        <f t="shared" ca="1" si="23"/>
        <v>5051.0611832446903</v>
      </c>
      <c r="D81" s="2">
        <f t="shared" ca="1" si="24"/>
        <v>11934.005457827516</v>
      </c>
      <c r="E81">
        <f t="shared" si="25"/>
        <v>5</v>
      </c>
      <c r="F81">
        <f t="shared" si="26"/>
        <v>2</v>
      </c>
      <c r="G81">
        <f t="shared" si="27"/>
        <v>4</v>
      </c>
      <c r="H81">
        <f t="shared" si="28"/>
        <v>3</v>
      </c>
      <c r="I81">
        <v>1</v>
      </c>
      <c r="J81">
        <v>1</v>
      </c>
      <c r="L81" s="4">
        <f t="shared" ca="1" si="1"/>
        <v>0.89248047767533323</v>
      </c>
      <c r="M81">
        <f t="shared" ca="1" si="34"/>
        <v>1</v>
      </c>
      <c r="N81">
        <f t="shared" ca="1" si="29"/>
        <v>5</v>
      </c>
      <c r="O81">
        <f t="shared" ca="1" si="30"/>
        <v>4</v>
      </c>
      <c r="Q81">
        <f t="shared" ca="1" si="35"/>
        <v>1.8528766545233679</v>
      </c>
      <c r="R81">
        <f t="shared" ca="1" si="36"/>
        <v>1.4823013236186942</v>
      </c>
      <c r="T81" s="2">
        <f t="shared" ca="1" si="37"/>
        <v>9358.9933470032665</v>
      </c>
      <c r="U81" s="2">
        <f t="shared" ca="1" si="38"/>
        <v>17689.792086210447</v>
      </c>
      <c r="W81" s="2">
        <f t="shared" ca="1" si="31"/>
        <v>9358.9933470032665</v>
      </c>
      <c r="X81" s="2">
        <f t="shared" ca="1" si="32"/>
        <v>17689.792086210447</v>
      </c>
    </row>
    <row r="82" spans="2:24">
      <c r="B82">
        <f t="shared" si="22"/>
        <v>72</v>
      </c>
      <c r="C82" s="2">
        <f t="shared" ca="1" si="23"/>
        <v>9358.9933470032665</v>
      </c>
      <c r="D82" s="2">
        <f t="shared" ca="1" si="24"/>
        <v>17689.792086210447</v>
      </c>
      <c r="E82">
        <f t="shared" si="25"/>
        <v>5</v>
      </c>
      <c r="F82">
        <f t="shared" si="26"/>
        <v>2</v>
      </c>
      <c r="G82">
        <f t="shared" si="27"/>
        <v>4</v>
      </c>
      <c r="H82">
        <f t="shared" si="28"/>
        <v>3</v>
      </c>
      <c r="I82">
        <v>1</v>
      </c>
      <c r="J82">
        <v>1</v>
      </c>
      <c r="L82" s="4">
        <f t="shared" ca="1" si="1"/>
        <v>0.85755412784774265</v>
      </c>
      <c r="M82">
        <f t="shared" ca="1" si="34"/>
        <v>1</v>
      </c>
      <c r="N82">
        <f t="shared" ca="1" si="29"/>
        <v>5</v>
      </c>
      <c r="O82">
        <f t="shared" ca="1" si="30"/>
        <v>4</v>
      </c>
      <c r="Q82">
        <f t="shared" ca="1" si="35"/>
        <v>1.3495719067534049</v>
      </c>
      <c r="R82">
        <f t="shared" ca="1" si="36"/>
        <v>1.0796575254027239</v>
      </c>
      <c r="T82" s="2">
        <f t="shared" ca="1" si="37"/>
        <v>12630.634496607629</v>
      </c>
      <c r="U82" s="2">
        <f t="shared" ca="1" si="38"/>
        <v>19098.917148686658</v>
      </c>
      <c r="W82" s="2">
        <f t="shared" ca="1" si="31"/>
        <v>12630.634496607629</v>
      </c>
      <c r="X82" s="2">
        <f t="shared" ca="1" si="32"/>
        <v>19098.917148686658</v>
      </c>
    </row>
    <row r="83" spans="2:24">
      <c r="B83">
        <f t="shared" si="22"/>
        <v>73</v>
      </c>
      <c r="C83" s="2">
        <f t="shared" ca="1" si="23"/>
        <v>12630.634496607629</v>
      </c>
      <c r="D83" s="2">
        <f t="shared" ca="1" si="24"/>
        <v>19098.917148686658</v>
      </c>
      <c r="E83">
        <f t="shared" si="25"/>
        <v>5</v>
      </c>
      <c r="F83">
        <f t="shared" si="26"/>
        <v>2</v>
      </c>
      <c r="G83">
        <f t="shared" si="27"/>
        <v>4</v>
      </c>
      <c r="H83">
        <f t="shared" si="28"/>
        <v>3</v>
      </c>
      <c r="I83">
        <v>1</v>
      </c>
      <c r="J83">
        <v>1</v>
      </c>
      <c r="L83" s="4">
        <f t="shared" ca="1" si="1"/>
        <v>0.65327748216239456</v>
      </c>
      <c r="M83">
        <f t="shared" ca="1" si="34"/>
        <v>1</v>
      </c>
      <c r="N83">
        <f t="shared" ca="1" si="29"/>
        <v>5</v>
      </c>
      <c r="O83">
        <f t="shared" ca="1" si="30"/>
        <v>4</v>
      </c>
      <c r="Q83">
        <f t="shared" ca="1" si="35"/>
        <v>1.1981916418610348</v>
      </c>
      <c r="R83">
        <f t="shared" ca="1" si="36"/>
        <v>0.95855331348882777</v>
      </c>
      <c r="T83" s="2">
        <f t="shared" ca="1" si="37"/>
        <v>15133.920685236919</v>
      </c>
      <c r="U83" s="2">
        <f t="shared" ca="1" si="38"/>
        <v>18307.330316922191</v>
      </c>
      <c r="W83" s="2">
        <f t="shared" ca="1" si="31"/>
        <v>15133.920685236919</v>
      </c>
      <c r="X83" s="2">
        <f t="shared" ca="1" si="32"/>
        <v>18307.330316922191</v>
      </c>
    </row>
    <row r="84" spans="2:24">
      <c r="B84">
        <f t="shared" si="22"/>
        <v>74</v>
      </c>
      <c r="C84" s="2">
        <f t="shared" ca="1" si="23"/>
        <v>15133.920685236919</v>
      </c>
      <c r="D84" s="2">
        <f t="shared" ca="1" si="24"/>
        <v>18307.330316922191</v>
      </c>
      <c r="E84">
        <f t="shared" si="25"/>
        <v>5</v>
      </c>
      <c r="F84">
        <f t="shared" si="26"/>
        <v>2</v>
      </c>
      <c r="G84">
        <f t="shared" si="27"/>
        <v>4</v>
      </c>
      <c r="H84">
        <f t="shared" si="28"/>
        <v>3</v>
      </c>
      <c r="I84">
        <v>1</v>
      </c>
      <c r="J84">
        <v>1</v>
      </c>
      <c r="L84" s="4">
        <f t="shared" ca="1" si="1"/>
        <v>0.85570073085287179</v>
      </c>
      <c r="M84">
        <f t="shared" ca="1" si="34"/>
        <v>1</v>
      </c>
      <c r="N84">
        <f t="shared" ca="1" si="29"/>
        <v>5</v>
      </c>
      <c r="O84">
        <f t="shared" ca="1" si="30"/>
        <v>4</v>
      </c>
      <c r="Q84">
        <f t="shared" ca="1" si="35"/>
        <v>1.1509797449782215</v>
      </c>
      <c r="R84">
        <f t="shared" ca="1" si="36"/>
        <v>0.92078379598257709</v>
      </c>
      <c r="T84" s="2">
        <f t="shared" ca="1" si="37"/>
        <v>17418.836170814622</v>
      </c>
      <c r="U84" s="2">
        <f t="shared" ca="1" si="38"/>
        <v>16857.093103522529</v>
      </c>
      <c r="W84" s="2">
        <f t="shared" ca="1" si="31"/>
        <v>17418.836170814622</v>
      </c>
      <c r="X84" s="2">
        <f t="shared" ca="1" si="32"/>
        <v>16857.093103522529</v>
      </c>
    </row>
    <row r="85" spans="2:24">
      <c r="B85">
        <f t="shared" si="22"/>
        <v>75</v>
      </c>
      <c r="C85" s="2">
        <f t="shared" ca="1" si="23"/>
        <v>17418.836170814622</v>
      </c>
      <c r="D85" s="2">
        <f t="shared" ca="1" si="24"/>
        <v>16857.093103522529</v>
      </c>
      <c r="E85">
        <f t="shared" si="25"/>
        <v>5</v>
      </c>
      <c r="F85">
        <f t="shared" si="26"/>
        <v>2</v>
      </c>
      <c r="G85">
        <f t="shared" si="27"/>
        <v>4</v>
      </c>
      <c r="H85">
        <f t="shared" si="28"/>
        <v>3</v>
      </c>
      <c r="I85">
        <v>1</v>
      </c>
      <c r="J85">
        <v>1</v>
      </c>
      <c r="L85" s="4">
        <f t="shared" ca="1" si="1"/>
        <v>4.0536562407237575E-2</v>
      </c>
      <c r="M85">
        <f t="shared" ca="1" si="34"/>
        <v>0</v>
      </c>
      <c r="N85">
        <f t="shared" ca="1" si="29"/>
        <v>2</v>
      </c>
      <c r="O85">
        <f t="shared" ca="1" si="30"/>
        <v>3</v>
      </c>
      <c r="Q85">
        <f t="shared" ca="1" si="35"/>
        <v>0.45171270999369489</v>
      </c>
      <c r="R85">
        <f t="shared" ca="1" si="36"/>
        <v>0.67756906499054237</v>
      </c>
      <c r="T85" s="2">
        <f t="shared" ca="1" si="37"/>
        <v>7868.3096916548684</v>
      </c>
      <c r="U85" s="2">
        <f t="shared" ca="1" si="38"/>
        <v>11421.84481261228</v>
      </c>
      <c r="W85" s="2">
        <f t="shared" ca="1" si="31"/>
        <v>7868.3096916548684</v>
      </c>
      <c r="X85" s="2">
        <f t="shared" ca="1" si="32"/>
        <v>11421.84481261228</v>
      </c>
    </row>
    <row r="86" spans="2:24">
      <c r="B86">
        <f t="shared" ref="B86:B223" si="39">1+B85</f>
        <v>76</v>
      </c>
      <c r="C86" s="2">
        <f t="shared" ref="C86:C223" ca="1" si="40">W85</f>
        <v>7868.3096916548684</v>
      </c>
      <c r="D86" s="2">
        <f t="shared" ref="D86:D223" ca="1" si="41">X85</f>
        <v>11421.84481261228</v>
      </c>
      <c r="E86">
        <f t="shared" ref="E86:E223" si="42">E85</f>
        <v>5</v>
      </c>
      <c r="F86">
        <f t="shared" ref="F86:F223" si="43">F85</f>
        <v>2</v>
      </c>
      <c r="G86">
        <f t="shared" ref="G86:G223" si="44">G85</f>
        <v>4</v>
      </c>
      <c r="H86">
        <f t="shared" ref="H86:H223" si="45">H85</f>
        <v>3</v>
      </c>
      <c r="I86">
        <v>1</v>
      </c>
      <c r="J86">
        <v>1</v>
      </c>
      <c r="L86" s="4">
        <f t="shared" ca="1" si="1"/>
        <v>0.51600996614660388</v>
      </c>
      <c r="M86">
        <f t="shared" ca="1" si="34"/>
        <v>1</v>
      </c>
      <c r="N86">
        <f t="shared" ref="N86:N223" ca="1" si="46">IF(M86=1, E86, F86)</f>
        <v>5</v>
      </c>
      <c r="O86">
        <f t="shared" ref="O86:O223" ca="1" si="47">IF(M86 &gt; 0.5, G86, H86)</f>
        <v>4</v>
      </c>
      <c r="Q86">
        <f t="shared" ca="1" si="35"/>
        <v>1.7070582537458354</v>
      </c>
      <c r="R86">
        <f t="shared" ca="1" si="36"/>
        <v>1.3656466029966683</v>
      </c>
      <c r="T86" s="2">
        <f t="shared" ca="1" si="37"/>
        <v>13431.663002167792</v>
      </c>
      <c r="U86" s="2">
        <f t="shared" ca="1" si="38"/>
        <v>15598.203568299077</v>
      </c>
      <c r="W86" s="2">
        <f t="shared" ref="W86:W223" ca="1" si="48">IF(T86&lt;0, 0, T86)</f>
        <v>13431.663002167792</v>
      </c>
      <c r="X86" s="2">
        <f t="shared" ref="X86:X223" ca="1" si="49">IF(U86 &lt; 0, 0, U86)</f>
        <v>15598.203568299077</v>
      </c>
    </row>
    <row r="87" spans="2:24">
      <c r="B87">
        <f t="shared" si="39"/>
        <v>77</v>
      </c>
      <c r="C87" s="2">
        <f t="shared" ca="1" si="40"/>
        <v>13431.663002167792</v>
      </c>
      <c r="D87" s="2">
        <f t="shared" ca="1" si="41"/>
        <v>15598.203568299077</v>
      </c>
      <c r="E87">
        <f t="shared" si="42"/>
        <v>5</v>
      </c>
      <c r="F87">
        <f t="shared" si="43"/>
        <v>2</v>
      </c>
      <c r="G87">
        <f t="shared" si="44"/>
        <v>4</v>
      </c>
      <c r="H87">
        <f t="shared" si="45"/>
        <v>3</v>
      </c>
      <c r="I87">
        <v>1</v>
      </c>
      <c r="J87">
        <v>1</v>
      </c>
      <c r="L87" s="4">
        <f t="shared" ca="1" si="1"/>
        <v>0.92168778645137572</v>
      </c>
      <c r="M87">
        <f t="shared" ca="1" si="34"/>
        <v>1</v>
      </c>
      <c r="N87">
        <f t="shared" ca="1" si="46"/>
        <v>5</v>
      </c>
      <c r="O87">
        <f t="shared" ca="1" si="47"/>
        <v>4</v>
      </c>
      <c r="Q87">
        <f t="shared" ca="1" si="35"/>
        <v>1.2810702263029006</v>
      </c>
      <c r="R87">
        <f t="shared" ca="1" si="36"/>
        <v>1.0248561810423205</v>
      </c>
      <c r="T87" s="2">
        <f t="shared" ca="1" si="37"/>
        <v>17206.903561811388</v>
      </c>
      <c r="U87" s="2">
        <f t="shared" ca="1" si="38"/>
        <v>15985.915340127689</v>
      </c>
      <c r="W87" s="2">
        <f t="shared" ca="1" si="48"/>
        <v>17206.903561811388</v>
      </c>
      <c r="X87" s="2">
        <f t="shared" ca="1" si="49"/>
        <v>15985.915340127689</v>
      </c>
    </row>
    <row r="88" spans="2:24">
      <c r="B88">
        <f t="shared" si="39"/>
        <v>78</v>
      </c>
      <c r="C88" s="2">
        <f t="shared" ca="1" si="40"/>
        <v>17206.903561811388</v>
      </c>
      <c r="D88" s="2">
        <f t="shared" ca="1" si="41"/>
        <v>15985.915340127689</v>
      </c>
      <c r="E88">
        <f t="shared" si="42"/>
        <v>5</v>
      </c>
      <c r="F88">
        <f t="shared" si="43"/>
        <v>2</v>
      </c>
      <c r="G88">
        <f t="shared" si="44"/>
        <v>4</v>
      </c>
      <c r="H88">
        <f t="shared" si="45"/>
        <v>3</v>
      </c>
      <c r="I88">
        <v>1</v>
      </c>
      <c r="J88">
        <v>1</v>
      </c>
      <c r="L88" s="4">
        <f t="shared" ca="1" si="1"/>
        <v>0.62072059183126349</v>
      </c>
      <c r="M88">
        <f t="shared" ca="1" si="34"/>
        <v>1</v>
      </c>
      <c r="N88">
        <f t="shared" ca="1" si="46"/>
        <v>5</v>
      </c>
      <c r="O88">
        <f t="shared" ca="1" si="47"/>
        <v>4</v>
      </c>
      <c r="Q88">
        <f t="shared" ca="1" si="35"/>
        <v>1.1575998342112217</v>
      </c>
      <c r="R88">
        <f t="shared" ca="1" si="36"/>
        <v>0.92607986736897729</v>
      </c>
      <c r="T88" s="2">
        <f t="shared" ca="1" si="37"/>
        <v>19918.708710441344</v>
      </c>
      <c r="U88" s="2">
        <f t="shared" ca="1" si="38"/>
        <v>14804.23435795715</v>
      </c>
      <c r="W88" s="2">
        <f t="shared" ca="1" si="48"/>
        <v>19918.708710441344</v>
      </c>
      <c r="X88" s="2">
        <f t="shared" ca="1" si="49"/>
        <v>14804.23435795715</v>
      </c>
    </row>
    <row r="89" spans="2:24">
      <c r="B89">
        <f t="shared" si="39"/>
        <v>79</v>
      </c>
      <c r="C89" s="2">
        <f t="shared" ca="1" si="40"/>
        <v>19918.708710441344</v>
      </c>
      <c r="D89" s="2">
        <f t="shared" ca="1" si="41"/>
        <v>14804.23435795715</v>
      </c>
      <c r="E89">
        <f t="shared" si="42"/>
        <v>5</v>
      </c>
      <c r="F89">
        <f t="shared" si="43"/>
        <v>2</v>
      </c>
      <c r="G89">
        <f t="shared" si="44"/>
        <v>4</v>
      </c>
      <c r="H89">
        <f t="shared" si="45"/>
        <v>3</v>
      </c>
      <c r="I89">
        <v>1</v>
      </c>
      <c r="J89">
        <v>1</v>
      </c>
      <c r="L89" s="4">
        <f t="shared" ca="1" si="1"/>
        <v>0.23305861285716911</v>
      </c>
      <c r="M89">
        <f t="shared" ca="1" si="34"/>
        <v>0</v>
      </c>
      <c r="N89">
        <f t="shared" ca="1" si="46"/>
        <v>2</v>
      </c>
      <c r="O89">
        <f t="shared" ca="1" si="47"/>
        <v>3</v>
      </c>
      <c r="Q89">
        <f t="shared" ca="1" si="35"/>
        <v>0.44719776087661195</v>
      </c>
      <c r="R89">
        <f t="shared" ca="1" si="36"/>
        <v>0.67079664131491801</v>
      </c>
      <c r="T89" s="2">
        <f t="shared" ca="1" si="37"/>
        <v>8907.6019348628361</v>
      </c>
      <c r="U89" s="2">
        <f t="shared" ca="1" si="38"/>
        <v>9930.6306845565668</v>
      </c>
      <c r="W89" s="2">
        <f t="shared" ca="1" si="48"/>
        <v>8907.6019348628361</v>
      </c>
      <c r="X89" s="2">
        <f t="shared" ca="1" si="49"/>
        <v>9930.6306845565668</v>
      </c>
    </row>
    <row r="90" spans="2:24">
      <c r="B90">
        <f t="shared" si="39"/>
        <v>80</v>
      </c>
      <c r="C90" s="2">
        <f t="shared" ca="1" si="40"/>
        <v>8907.6019348628361</v>
      </c>
      <c r="D90" s="2">
        <f t="shared" ca="1" si="41"/>
        <v>9930.6306845565668</v>
      </c>
      <c r="E90">
        <f t="shared" si="42"/>
        <v>5</v>
      </c>
      <c r="F90">
        <f t="shared" si="43"/>
        <v>2</v>
      </c>
      <c r="G90">
        <f t="shared" si="44"/>
        <v>4</v>
      </c>
      <c r="H90">
        <f t="shared" si="45"/>
        <v>3</v>
      </c>
      <c r="I90">
        <v>1</v>
      </c>
      <c r="J90">
        <v>1</v>
      </c>
      <c r="L90" s="4">
        <f t="shared" ca="1" si="1"/>
        <v>0.83997089375648082</v>
      </c>
      <c r="M90">
        <f t="shared" ca="1" si="34"/>
        <v>1</v>
      </c>
      <c r="N90">
        <f t="shared" ca="1" si="46"/>
        <v>5</v>
      </c>
      <c r="O90">
        <f t="shared" ca="1" si="47"/>
        <v>4</v>
      </c>
      <c r="Q90">
        <f t="shared" ca="1" si="35"/>
        <v>1.7338094417870271</v>
      </c>
      <c r="R90">
        <f t="shared" ca="1" si="36"/>
        <v>1.3870475534296218</v>
      </c>
      <c r="T90" s="2">
        <f t="shared" ca="1" si="37"/>
        <v>15444.084338345576</v>
      </c>
      <c r="U90" s="2">
        <f t="shared" ca="1" si="38"/>
        <v>13774.256995027317</v>
      </c>
      <c r="W90" s="2">
        <f t="shared" ca="1" si="48"/>
        <v>15444.084338345576</v>
      </c>
      <c r="X90" s="2">
        <f t="shared" ca="1" si="49"/>
        <v>13774.256995027317</v>
      </c>
    </row>
    <row r="91" spans="2:24">
      <c r="B91">
        <f t="shared" si="39"/>
        <v>81</v>
      </c>
      <c r="C91" s="2">
        <f t="shared" ca="1" si="40"/>
        <v>15444.084338345576</v>
      </c>
      <c r="D91" s="2">
        <f t="shared" ca="1" si="41"/>
        <v>13774.256995027317</v>
      </c>
      <c r="E91">
        <f t="shared" si="42"/>
        <v>5</v>
      </c>
      <c r="F91">
        <f t="shared" si="43"/>
        <v>2</v>
      </c>
      <c r="G91">
        <f t="shared" si="44"/>
        <v>4</v>
      </c>
      <c r="H91">
        <f t="shared" si="45"/>
        <v>3</v>
      </c>
      <c r="I91">
        <v>1</v>
      </c>
      <c r="J91">
        <v>1</v>
      </c>
      <c r="L91" s="4">
        <f t="shared" ca="1" si="1"/>
        <v>0.54448748867250618</v>
      </c>
      <c r="M91">
        <f t="shared" ca="1" si="34"/>
        <v>1</v>
      </c>
      <c r="N91">
        <f t="shared" ca="1" si="46"/>
        <v>5</v>
      </c>
      <c r="O91">
        <f t="shared" ca="1" si="47"/>
        <v>4</v>
      </c>
      <c r="Q91">
        <f t="shared" ca="1" si="35"/>
        <v>1.2749136832427037</v>
      </c>
      <c r="R91">
        <f t="shared" ca="1" si="36"/>
        <v>1.0199309465941628</v>
      </c>
      <c r="T91" s="2">
        <f t="shared" ca="1" si="37"/>
        <v>19689.874448111113</v>
      </c>
      <c r="U91" s="2">
        <f t="shared" ca="1" si="38"/>
        <v>14048.79097556948</v>
      </c>
      <c r="W91" s="2">
        <f t="shared" ca="1" si="48"/>
        <v>19689.874448111113</v>
      </c>
      <c r="X91" s="2">
        <f t="shared" ca="1" si="49"/>
        <v>14048.79097556948</v>
      </c>
    </row>
    <row r="92" spans="2:24">
      <c r="B92">
        <f t="shared" si="39"/>
        <v>82</v>
      </c>
      <c r="C92" s="2">
        <f t="shared" ca="1" si="40"/>
        <v>19689.874448111113</v>
      </c>
      <c r="D92" s="2">
        <f t="shared" ca="1" si="41"/>
        <v>14048.79097556948</v>
      </c>
      <c r="E92">
        <f t="shared" si="42"/>
        <v>5</v>
      </c>
      <c r="F92">
        <f t="shared" si="43"/>
        <v>2</v>
      </c>
      <c r="G92">
        <f t="shared" si="44"/>
        <v>4</v>
      </c>
      <c r="H92">
        <f t="shared" si="45"/>
        <v>3</v>
      </c>
      <c r="I92">
        <v>1</v>
      </c>
      <c r="J92">
        <v>1</v>
      </c>
      <c r="L92" s="4">
        <f t="shared" ca="1" si="1"/>
        <v>0.8714405268214227</v>
      </c>
      <c r="M92">
        <f t="shared" ca="1" si="34"/>
        <v>1</v>
      </c>
      <c r="N92">
        <f t="shared" ca="1" si="46"/>
        <v>5</v>
      </c>
      <c r="O92">
        <f t="shared" ca="1" si="47"/>
        <v>4</v>
      </c>
      <c r="Q92">
        <f t="shared" ca="1" si="35"/>
        <v>1.1431533064776469</v>
      </c>
      <c r="R92">
        <f t="shared" ca="1" si="36"/>
        <v>0.91452264518211757</v>
      </c>
      <c r="T92" s="2">
        <f t="shared" ca="1" si="37"/>
        <v>22508.545079487951</v>
      </c>
      <c r="U92" s="2">
        <f t="shared" ca="1" si="38"/>
        <v>12847.937484588463</v>
      </c>
      <c r="W92" s="2">
        <f t="shared" ca="1" si="48"/>
        <v>22508.545079487951</v>
      </c>
      <c r="X92" s="2">
        <f t="shared" ca="1" si="49"/>
        <v>12847.937484588463</v>
      </c>
    </row>
    <row r="93" spans="2:24">
      <c r="B93">
        <f t="shared" si="39"/>
        <v>83</v>
      </c>
      <c r="C93" s="2">
        <f t="shared" ca="1" si="40"/>
        <v>22508.545079487951</v>
      </c>
      <c r="D93" s="2">
        <f t="shared" ca="1" si="41"/>
        <v>12847.937484588463</v>
      </c>
      <c r="E93">
        <f t="shared" si="42"/>
        <v>5</v>
      </c>
      <c r="F93">
        <f t="shared" si="43"/>
        <v>2</v>
      </c>
      <c r="G93">
        <f t="shared" si="44"/>
        <v>4</v>
      </c>
      <c r="H93">
        <f t="shared" si="45"/>
        <v>3</v>
      </c>
      <c r="I93">
        <v>1</v>
      </c>
      <c r="J93">
        <v>1</v>
      </c>
      <c r="L93" s="4">
        <f t="shared" ca="1" si="1"/>
        <v>0.43044798217549052</v>
      </c>
      <c r="M93">
        <f t="shared" ca="1" si="34"/>
        <v>0</v>
      </c>
      <c r="N93">
        <f t="shared" ca="1" si="46"/>
        <v>2</v>
      </c>
      <c r="O93">
        <f t="shared" ca="1" si="47"/>
        <v>3</v>
      </c>
      <c r="Q93">
        <f t="shared" ca="1" si="35"/>
        <v>0.44095130110112529</v>
      </c>
      <c r="R93">
        <f t="shared" ca="1" si="36"/>
        <v>0.66142695165168797</v>
      </c>
      <c r="T93" s="2">
        <f t="shared" ca="1" si="37"/>
        <v>9925.1722386935435</v>
      </c>
      <c r="U93" s="2">
        <f t="shared" ca="1" si="38"/>
        <v>8497.9721254428023</v>
      </c>
      <c r="W93" s="2">
        <f t="shared" ca="1" si="48"/>
        <v>9925.1722386935435</v>
      </c>
      <c r="X93" s="2">
        <f t="shared" ca="1" si="49"/>
        <v>8497.9721254428023</v>
      </c>
    </row>
    <row r="94" spans="2:24">
      <c r="B94">
        <f t="shared" si="39"/>
        <v>84</v>
      </c>
      <c r="C94" s="2">
        <f t="shared" ref="C94:C157" ca="1" si="50">W93</f>
        <v>9925.1722386935435</v>
      </c>
      <c r="D94" s="2">
        <f t="shared" ref="D94:D157" ca="1" si="51">X93</f>
        <v>8497.9721254428023</v>
      </c>
      <c r="E94">
        <f t="shared" si="42"/>
        <v>5</v>
      </c>
      <c r="F94">
        <f t="shared" si="43"/>
        <v>2</v>
      </c>
      <c r="G94">
        <f t="shared" si="44"/>
        <v>4</v>
      </c>
      <c r="H94">
        <f t="shared" si="45"/>
        <v>3</v>
      </c>
      <c r="I94">
        <v>1</v>
      </c>
      <c r="J94">
        <v>1</v>
      </c>
      <c r="L94" s="4">
        <f t="shared" ca="1" si="1"/>
        <v>0.21466603329836265</v>
      </c>
      <c r="M94">
        <f t="shared" ca="1" si="34"/>
        <v>0</v>
      </c>
      <c r="N94">
        <f t="shared" ref="N94:N157" ca="1" si="52">IF(M94=1, E94, F94)</f>
        <v>2</v>
      </c>
      <c r="O94">
        <f t="shared" ref="O94:O157" ca="1" si="53">IF(M94 &gt; 0.5, G94, H94)</f>
        <v>3</v>
      </c>
      <c r="Q94">
        <f t="shared" ca="1" si="35"/>
        <v>0.70365191633180213</v>
      </c>
      <c r="R94">
        <f t="shared" ca="1" si="36"/>
        <v>1.0554778744977031</v>
      </c>
      <c r="T94" s="2">
        <f t="shared" ca="1" si="37"/>
        <v>6983.8664656799147</v>
      </c>
      <c r="U94" s="2">
        <f t="shared" ca="1" si="38"/>
        <v>8969.4215565030972</v>
      </c>
      <c r="W94" s="2">
        <f t="shared" ref="W94:W157" ca="1" si="54">IF(T94&lt;0, 0, T94)</f>
        <v>6983.8664656799147</v>
      </c>
      <c r="X94" s="2">
        <f t="shared" ref="X94:X157" ca="1" si="55">IF(U94 &lt; 0, 0, U94)</f>
        <v>8969.4215565030972</v>
      </c>
    </row>
    <row r="95" spans="2:24">
      <c r="B95">
        <f t="shared" si="39"/>
        <v>85</v>
      </c>
      <c r="C95" s="2">
        <f t="shared" ca="1" si="50"/>
        <v>6983.8664656799147</v>
      </c>
      <c r="D95" s="2">
        <f t="shared" ca="1" si="51"/>
        <v>8969.4215565030972</v>
      </c>
      <c r="E95">
        <f t="shared" si="42"/>
        <v>5</v>
      </c>
      <c r="F95">
        <f t="shared" si="43"/>
        <v>2</v>
      </c>
      <c r="G95">
        <f t="shared" si="44"/>
        <v>4</v>
      </c>
      <c r="H95">
        <f t="shared" si="45"/>
        <v>3</v>
      </c>
      <c r="I95">
        <v>1</v>
      </c>
      <c r="J95">
        <v>1</v>
      </c>
      <c r="L95" s="4">
        <f t="shared" ca="1" si="1"/>
        <v>4.7050384003102907E-2</v>
      </c>
      <c r="M95">
        <f t="shared" ca="1" si="34"/>
        <v>0</v>
      </c>
      <c r="N95">
        <f t="shared" ca="1" si="52"/>
        <v>2</v>
      </c>
      <c r="O95">
        <f t="shared" ca="1" si="53"/>
        <v>3</v>
      </c>
      <c r="Q95">
        <f t="shared" ca="1" si="35"/>
        <v>0.77061526781906908</v>
      </c>
      <c r="R95">
        <f t="shared" ca="1" si="36"/>
        <v>1.1559229017286035</v>
      </c>
      <c r="T95" s="2">
        <f t="shared" ca="1" si="37"/>
        <v>5381.8741268625427</v>
      </c>
      <c r="U95" s="2">
        <f t="shared" ca="1" si="38"/>
        <v>10367.959792420148</v>
      </c>
      <c r="W95" s="2">
        <f t="shared" ca="1" si="54"/>
        <v>5381.8741268625427</v>
      </c>
      <c r="X95" s="2">
        <f t="shared" ca="1" si="55"/>
        <v>10367.959792420148</v>
      </c>
    </row>
    <row r="96" spans="2:24">
      <c r="B96">
        <f t="shared" si="39"/>
        <v>86</v>
      </c>
      <c r="C96" s="2">
        <f t="shared" ca="1" si="50"/>
        <v>5381.8741268625427</v>
      </c>
      <c r="D96" s="2">
        <f t="shared" ca="1" si="51"/>
        <v>10367.959792420148</v>
      </c>
      <c r="E96">
        <f t="shared" si="42"/>
        <v>5</v>
      </c>
      <c r="F96">
        <f t="shared" si="43"/>
        <v>2</v>
      </c>
      <c r="G96">
        <f t="shared" si="44"/>
        <v>4</v>
      </c>
      <c r="H96">
        <f t="shared" si="45"/>
        <v>3</v>
      </c>
      <c r="I96">
        <v>1</v>
      </c>
      <c r="J96">
        <v>1</v>
      </c>
      <c r="L96" s="4">
        <f t="shared" ca="1" si="1"/>
        <v>0.28206883498808732</v>
      </c>
      <c r="M96">
        <f t="shared" ca="1" si="34"/>
        <v>0</v>
      </c>
      <c r="N96">
        <f t="shared" ca="1" si="52"/>
        <v>2</v>
      </c>
      <c r="O96">
        <f t="shared" ca="1" si="53"/>
        <v>3</v>
      </c>
      <c r="Q96">
        <f t="shared" ca="1" si="35"/>
        <v>0.7767040386626749</v>
      </c>
      <c r="R96">
        <f t="shared" ca="1" si="36"/>
        <v>1.1650560579940124</v>
      </c>
      <c r="T96" s="2">
        <f t="shared" ca="1" si="37"/>
        <v>4180.1233699082941</v>
      </c>
      <c r="U96" s="2">
        <f t="shared" ca="1" si="38"/>
        <v>12079.254365197436</v>
      </c>
      <c r="W96" s="2">
        <f t="shared" ca="1" si="54"/>
        <v>4180.1233699082941</v>
      </c>
      <c r="X96" s="2">
        <f t="shared" ca="1" si="55"/>
        <v>12079.254365197436</v>
      </c>
    </row>
    <row r="97" spans="2:24">
      <c r="B97">
        <f t="shared" si="39"/>
        <v>87</v>
      </c>
      <c r="C97" s="2">
        <f t="shared" ca="1" si="50"/>
        <v>4180.1233699082941</v>
      </c>
      <c r="D97" s="2">
        <f t="shared" ca="1" si="51"/>
        <v>12079.254365197436</v>
      </c>
      <c r="E97">
        <f t="shared" si="42"/>
        <v>5</v>
      </c>
      <c r="F97">
        <f t="shared" si="43"/>
        <v>2</v>
      </c>
      <c r="G97">
        <f t="shared" si="44"/>
        <v>4</v>
      </c>
      <c r="H97">
        <f t="shared" si="45"/>
        <v>3</v>
      </c>
      <c r="I97">
        <v>1</v>
      </c>
      <c r="J97">
        <v>1</v>
      </c>
      <c r="L97" s="4">
        <f t="shared" ca="1" si="1"/>
        <v>0.4769970134032937</v>
      </c>
      <c r="M97">
        <f t="shared" ca="1" si="34"/>
        <v>0</v>
      </c>
      <c r="N97">
        <f t="shared" ca="1" si="52"/>
        <v>2</v>
      </c>
      <c r="O97">
        <f t="shared" ca="1" si="53"/>
        <v>3</v>
      </c>
      <c r="Q97">
        <f t="shared" ca="1" si="35"/>
        <v>0.76163267087865261</v>
      </c>
      <c r="R97">
        <f t="shared" ca="1" si="36"/>
        <v>1.1424490063179789</v>
      </c>
      <c r="T97" s="2">
        <f t="shared" ca="1" si="37"/>
        <v>3183.718526825528</v>
      </c>
      <c r="U97" s="2">
        <f t="shared" ca="1" si="38"/>
        <v>13799.932146581919</v>
      </c>
      <c r="W97" s="2">
        <f t="shared" ca="1" si="54"/>
        <v>3183.718526825528</v>
      </c>
      <c r="X97" s="2">
        <f t="shared" ca="1" si="55"/>
        <v>13799.932146581919</v>
      </c>
    </row>
    <row r="98" spans="2:24">
      <c r="B98">
        <f t="shared" si="39"/>
        <v>88</v>
      </c>
      <c r="C98" s="2">
        <f t="shared" ca="1" si="50"/>
        <v>3183.718526825528</v>
      </c>
      <c r="D98" s="2">
        <f t="shared" ca="1" si="51"/>
        <v>13799.932146581919</v>
      </c>
      <c r="E98">
        <f t="shared" si="42"/>
        <v>5</v>
      </c>
      <c r="F98">
        <f t="shared" si="43"/>
        <v>2</v>
      </c>
      <c r="G98">
        <f t="shared" si="44"/>
        <v>4</v>
      </c>
      <c r="H98">
        <f t="shared" si="45"/>
        <v>3</v>
      </c>
      <c r="I98">
        <v>1</v>
      </c>
      <c r="J98">
        <v>1</v>
      </c>
      <c r="L98" s="4">
        <f t="shared" ca="1" si="1"/>
        <v>0.1639353473673284</v>
      </c>
      <c r="M98">
        <f t="shared" ca="1" si="34"/>
        <v>0</v>
      </c>
      <c r="N98">
        <f t="shared" ca="1" si="52"/>
        <v>2</v>
      </c>
      <c r="O98">
        <f t="shared" ca="1" si="53"/>
        <v>3</v>
      </c>
      <c r="Q98">
        <f t="shared" ca="1" si="35"/>
        <v>0.74118955370668671</v>
      </c>
      <c r="R98">
        <f t="shared" ca="1" si="36"/>
        <v>1.1117843305600301</v>
      </c>
      <c r="T98" s="2">
        <f t="shared" ca="1" si="37"/>
        <v>2359.7389140255232</v>
      </c>
      <c r="U98" s="2">
        <f t="shared" ca="1" si="38"/>
        <v>15342.54832336142</v>
      </c>
      <c r="W98" s="2">
        <f t="shared" ca="1" si="54"/>
        <v>2359.7389140255232</v>
      </c>
      <c r="X98" s="2">
        <f t="shared" ca="1" si="55"/>
        <v>15342.54832336142</v>
      </c>
    </row>
    <row r="99" spans="2:24">
      <c r="B99">
        <f t="shared" si="39"/>
        <v>89</v>
      </c>
      <c r="C99" s="2">
        <f t="shared" ca="1" si="50"/>
        <v>2359.7389140255232</v>
      </c>
      <c r="D99" s="2">
        <f t="shared" ca="1" si="51"/>
        <v>15342.54832336142</v>
      </c>
      <c r="E99">
        <f t="shared" si="42"/>
        <v>5</v>
      </c>
      <c r="F99">
        <f t="shared" si="43"/>
        <v>2</v>
      </c>
      <c r="G99">
        <f t="shared" si="44"/>
        <v>4</v>
      </c>
      <c r="H99">
        <f t="shared" si="45"/>
        <v>3</v>
      </c>
      <c r="I99">
        <v>1</v>
      </c>
      <c r="J99">
        <v>1</v>
      </c>
      <c r="L99" s="4">
        <f t="shared" ca="1" si="1"/>
        <v>0.10860850243260844</v>
      </c>
      <c r="M99">
        <f t="shared" ca="1" si="34"/>
        <v>0</v>
      </c>
      <c r="N99">
        <f t="shared" ca="1" si="52"/>
        <v>2</v>
      </c>
      <c r="O99">
        <f t="shared" ca="1" si="53"/>
        <v>3</v>
      </c>
      <c r="Q99">
        <f t="shared" ca="1" si="35"/>
        <v>0.72196204698246169</v>
      </c>
      <c r="R99">
        <f t="shared" ca="1" si="36"/>
        <v>1.0829430704736924</v>
      </c>
      <c r="T99" s="2">
        <f t="shared" ca="1" si="37"/>
        <v>1703.6419367140379</v>
      </c>
      <c r="U99" s="2">
        <f t="shared" ca="1" si="38"/>
        <v>16615.106390192017</v>
      </c>
      <c r="W99" s="2">
        <f t="shared" ca="1" si="54"/>
        <v>1703.6419367140379</v>
      </c>
      <c r="X99" s="2">
        <f t="shared" ca="1" si="55"/>
        <v>16615.106390192017</v>
      </c>
    </row>
    <row r="100" spans="2:24">
      <c r="B100">
        <f t="shared" si="39"/>
        <v>90</v>
      </c>
      <c r="C100" s="2">
        <f t="shared" ca="1" si="50"/>
        <v>1703.6419367140379</v>
      </c>
      <c r="D100" s="2">
        <f t="shared" ca="1" si="51"/>
        <v>16615.106390192017</v>
      </c>
      <c r="E100">
        <f t="shared" si="42"/>
        <v>5</v>
      </c>
      <c r="F100">
        <f t="shared" si="43"/>
        <v>2</v>
      </c>
      <c r="G100">
        <f t="shared" si="44"/>
        <v>4</v>
      </c>
      <c r="H100">
        <f t="shared" si="45"/>
        <v>3</v>
      </c>
      <c r="I100">
        <v>1</v>
      </c>
      <c r="J100">
        <v>1</v>
      </c>
      <c r="L100" s="4">
        <f t="shared" ca="1" si="1"/>
        <v>0.33819024248975771</v>
      </c>
      <c r="M100">
        <f t="shared" ca="1" si="34"/>
        <v>0</v>
      </c>
      <c r="N100">
        <f t="shared" ca="1" si="52"/>
        <v>2</v>
      </c>
      <c r="O100">
        <f t="shared" ca="1" si="53"/>
        <v>3</v>
      </c>
      <c r="Q100">
        <f t="shared" ca="1" si="35"/>
        <v>0.70624590356621486</v>
      </c>
      <c r="R100">
        <f t="shared" ca="1" si="36"/>
        <v>1.0593688553493221</v>
      </c>
      <c r="T100" s="2">
        <f t="shared" ca="1" si="37"/>
        <v>1203.1901389479019</v>
      </c>
      <c r="U100" s="2">
        <f t="shared" ca="1" si="38"/>
        <v>17601.526238084924</v>
      </c>
      <c r="W100" s="2">
        <f t="shared" ca="1" si="54"/>
        <v>1203.1901389479019</v>
      </c>
      <c r="X100" s="2">
        <f t="shared" ca="1" si="55"/>
        <v>17601.526238084924</v>
      </c>
    </row>
    <row r="101" spans="2:24">
      <c r="B101">
        <f t="shared" si="39"/>
        <v>91</v>
      </c>
      <c r="C101" s="2">
        <f t="shared" ca="1" si="50"/>
        <v>1203.1901389479019</v>
      </c>
      <c r="D101" s="2">
        <f t="shared" ca="1" si="51"/>
        <v>17601.526238084924</v>
      </c>
      <c r="E101">
        <f t="shared" si="42"/>
        <v>5</v>
      </c>
      <c r="F101">
        <f t="shared" si="43"/>
        <v>2</v>
      </c>
      <c r="G101">
        <f t="shared" si="44"/>
        <v>4</v>
      </c>
      <c r="H101">
        <f t="shared" si="45"/>
        <v>3</v>
      </c>
      <c r="I101">
        <v>1</v>
      </c>
      <c r="J101">
        <v>1</v>
      </c>
      <c r="L101" s="4">
        <f t="shared" ca="1" si="1"/>
        <v>0.95791406659164369</v>
      </c>
      <c r="M101">
        <f t="shared" ca="1" si="34"/>
        <v>1</v>
      </c>
      <c r="N101">
        <f t="shared" ca="1" si="52"/>
        <v>5</v>
      </c>
      <c r="O101">
        <f t="shared" ca="1" si="53"/>
        <v>4</v>
      </c>
      <c r="Q101">
        <f t="shared" ca="1" si="35"/>
        <v>1.7358268467405233</v>
      </c>
      <c r="R101">
        <f t="shared" ca="1" si="36"/>
        <v>1.3886614773924186</v>
      </c>
      <c r="T101" s="2">
        <f t="shared" ca="1" si="37"/>
        <v>2088.5297449192285</v>
      </c>
      <c r="U101" s="2">
        <f t="shared" ca="1" si="38"/>
        <v>24442.561430140431</v>
      </c>
      <c r="W101" s="2">
        <f t="shared" ca="1" si="54"/>
        <v>2088.5297449192285</v>
      </c>
      <c r="X101" s="2">
        <f t="shared" ca="1" si="55"/>
        <v>24442.561430140431</v>
      </c>
    </row>
    <row r="102" spans="2:24">
      <c r="B102">
        <f t="shared" si="39"/>
        <v>92</v>
      </c>
      <c r="C102" s="2">
        <f t="shared" ca="1" si="50"/>
        <v>2088.5297449192285</v>
      </c>
      <c r="D102" s="2">
        <f t="shared" ca="1" si="51"/>
        <v>24442.561430140431</v>
      </c>
      <c r="E102">
        <f t="shared" si="42"/>
        <v>5</v>
      </c>
      <c r="F102">
        <f t="shared" si="43"/>
        <v>2</v>
      </c>
      <c r="G102">
        <f t="shared" si="44"/>
        <v>4</v>
      </c>
      <c r="H102">
        <f t="shared" si="45"/>
        <v>3</v>
      </c>
      <c r="I102">
        <v>1</v>
      </c>
      <c r="J102">
        <v>1</v>
      </c>
      <c r="L102" s="4">
        <f t="shared" ca="1" si="1"/>
        <v>0.56546217102683283</v>
      </c>
      <c r="M102">
        <f t="shared" ca="1" si="34"/>
        <v>1</v>
      </c>
      <c r="N102">
        <f t="shared" ca="1" si="52"/>
        <v>5</v>
      </c>
      <c r="O102">
        <f t="shared" ca="1" si="53"/>
        <v>4</v>
      </c>
      <c r="Q102">
        <f t="shared" ca="1" si="35"/>
        <v>1.3686971396610177</v>
      </c>
      <c r="R102">
        <f t="shared" ca="1" si="36"/>
        <v>1.0949577117288141</v>
      </c>
      <c r="T102" s="2">
        <f t="shared" ca="1" si="37"/>
        <v>2858.564687967903</v>
      </c>
      <c r="U102" s="2">
        <f t="shared" ca="1" si="38"/>
        <v>26763.571132337536</v>
      </c>
      <c r="W102" s="2">
        <f t="shared" ca="1" si="54"/>
        <v>2858.564687967903</v>
      </c>
      <c r="X102" s="2">
        <f t="shared" ca="1" si="55"/>
        <v>26763.571132337536</v>
      </c>
    </row>
    <row r="103" spans="2:24">
      <c r="B103">
        <f t="shared" si="39"/>
        <v>93</v>
      </c>
      <c r="C103" s="2">
        <f t="shared" ca="1" si="50"/>
        <v>2858.564687967903</v>
      </c>
      <c r="D103" s="2">
        <f t="shared" ca="1" si="51"/>
        <v>26763.571132337536</v>
      </c>
      <c r="E103">
        <f t="shared" si="42"/>
        <v>5</v>
      </c>
      <c r="F103">
        <f t="shared" si="43"/>
        <v>2</v>
      </c>
      <c r="G103">
        <f t="shared" si="44"/>
        <v>4</v>
      </c>
      <c r="H103">
        <f t="shared" si="45"/>
        <v>3</v>
      </c>
      <c r="I103">
        <v>1</v>
      </c>
      <c r="J103">
        <v>1</v>
      </c>
      <c r="L103" s="4">
        <f t="shared" ca="1" si="1"/>
        <v>0.19301963874809969</v>
      </c>
      <c r="M103">
        <f t="shared" ca="1" si="34"/>
        <v>0</v>
      </c>
      <c r="N103">
        <f t="shared" ca="1" si="52"/>
        <v>2</v>
      </c>
      <c r="O103">
        <f t="shared" ca="1" si="53"/>
        <v>3</v>
      </c>
      <c r="Q103">
        <f t="shared" ca="1" si="35"/>
        <v>0.50476834693374739</v>
      </c>
      <c r="R103">
        <f t="shared" ca="1" si="36"/>
        <v>0.7571525204006212</v>
      </c>
      <c r="T103" s="2">
        <f t="shared" ca="1" si="37"/>
        <v>1442.9129721487418</v>
      </c>
      <c r="U103" s="2">
        <f t="shared" ca="1" si="38"/>
        <v>20264.105337770674</v>
      </c>
      <c r="W103" s="2">
        <f t="shared" ca="1" si="54"/>
        <v>1442.9129721487418</v>
      </c>
      <c r="X103" s="2">
        <f t="shared" ca="1" si="55"/>
        <v>20264.105337770674</v>
      </c>
    </row>
    <row r="104" spans="2:24">
      <c r="B104">
        <f t="shared" si="39"/>
        <v>94</v>
      </c>
      <c r="C104" s="2">
        <f t="shared" ca="1" si="50"/>
        <v>1442.9129721487418</v>
      </c>
      <c r="D104" s="2">
        <f t="shared" ca="1" si="51"/>
        <v>20264.105337770674</v>
      </c>
      <c r="E104">
        <f t="shared" si="42"/>
        <v>5</v>
      </c>
      <c r="F104">
        <f t="shared" si="43"/>
        <v>2</v>
      </c>
      <c r="G104">
        <f t="shared" si="44"/>
        <v>4</v>
      </c>
      <c r="H104">
        <f t="shared" si="45"/>
        <v>3</v>
      </c>
      <c r="I104">
        <v>1</v>
      </c>
      <c r="J104">
        <v>1</v>
      </c>
      <c r="L104" s="4">
        <f t="shared" ca="1" si="1"/>
        <v>5.3322480476812095E-2</v>
      </c>
      <c r="M104">
        <f t="shared" ca="1" si="34"/>
        <v>0</v>
      </c>
      <c r="N104">
        <f t="shared" ca="1" si="52"/>
        <v>2</v>
      </c>
      <c r="O104">
        <f t="shared" ca="1" si="53"/>
        <v>3</v>
      </c>
      <c r="Q104">
        <f t="shared" ca="1" si="35"/>
        <v>0.63077517426932184</v>
      </c>
      <c r="R104">
        <f t="shared" ca="1" si="36"/>
        <v>0.94616276140398281</v>
      </c>
      <c r="T104" s="2">
        <f t="shared" ca="1" si="37"/>
        <v>910.15368146258777</v>
      </c>
      <c r="U104" s="2">
        <f t="shared" ca="1" si="38"/>
        <v>19173.14186376629</v>
      </c>
      <c r="W104" s="2">
        <f t="shared" ca="1" si="54"/>
        <v>910.15368146258777</v>
      </c>
      <c r="X104" s="2">
        <f t="shared" ca="1" si="55"/>
        <v>19173.14186376629</v>
      </c>
    </row>
    <row r="105" spans="2:24">
      <c r="B105">
        <f t="shared" si="39"/>
        <v>95</v>
      </c>
      <c r="C105" s="2">
        <f t="shared" ca="1" si="50"/>
        <v>910.15368146258777</v>
      </c>
      <c r="D105" s="2">
        <f t="shared" ca="1" si="51"/>
        <v>19173.14186376629</v>
      </c>
      <c r="E105">
        <f t="shared" si="42"/>
        <v>5</v>
      </c>
      <c r="F105">
        <f t="shared" si="43"/>
        <v>2</v>
      </c>
      <c r="G105">
        <f t="shared" si="44"/>
        <v>4</v>
      </c>
      <c r="H105">
        <f t="shared" si="45"/>
        <v>3</v>
      </c>
      <c r="I105">
        <v>1</v>
      </c>
      <c r="J105">
        <v>1</v>
      </c>
      <c r="L105" s="4">
        <f t="shared" ca="1" si="1"/>
        <v>0.45178587402632464</v>
      </c>
      <c r="M105">
        <f t="shared" ca="1" si="34"/>
        <v>0</v>
      </c>
      <c r="N105">
        <f t="shared" ca="1" si="52"/>
        <v>2</v>
      </c>
      <c r="O105">
        <f t="shared" ca="1" si="53"/>
        <v>3</v>
      </c>
      <c r="Q105">
        <f t="shared" ca="1" si="35"/>
        <v>0.66482077968920994</v>
      </c>
      <c r="R105">
        <f t="shared" ca="1" si="36"/>
        <v>0.99723116953381497</v>
      </c>
      <c r="T105" s="2">
        <f t="shared" ca="1" si="37"/>
        <v>605.08908014696237</v>
      </c>
      <c r="U105" s="2">
        <f t="shared" ca="1" si="38"/>
        <v>19120.054684441406</v>
      </c>
      <c r="W105" s="2">
        <f t="shared" ca="1" si="54"/>
        <v>605.08908014696237</v>
      </c>
      <c r="X105" s="2">
        <f t="shared" ca="1" si="55"/>
        <v>19120.054684441406</v>
      </c>
    </row>
    <row r="106" spans="2:24">
      <c r="B106">
        <f t="shared" si="39"/>
        <v>96</v>
      </c>
      <c r="C106" s="2">
        <f t="shared" ca="1" si="50"/>
        <v>605.08908014696237</v>
      </c>
      <c r="D106" s="2">
        <f t="shared" ca="1" si="51"/>
        <v>19120.054684441406</v>
      </c>
      <c r="E106">
        <f t="shared" si="42"/>
        <v>5</v>
      </c>
      <c r="F106">
        <f t="shared" si="43"/>
        <v>2</v>
      </c>
      <c r="G106">
        <f t="shared" si="44"/>
        <v>4</v>
      </c>
      <c r="H106">
        <f t="shared" si="45"/>
        <v>3</v>
      </c>
      <c r="I106">
        <v>1</v>
      </c>
      <c r="J106">
        <v>1</v>
      </c>
      <c r="L106" s="4">
        <f t="shared" ca="1" si="1"/>
        <v>0.60624418549619175</v>
      </c>
      <c r="M106">
        <f t="shared" ca="1" si="34"/>
        <v>1</v>
      </c>
      <c r="N106">
        <f t="shared" ca="1" si="52"/>
        <v>5</v>
      </c>
      <c r="O106">
        <f t="shared" ca="1" si="53"/>
        <v>4</v>
      </c>
      <c r="Q106">
        <f t="shared" ca="1" si="35"/>
        <v>1.6820776510277173</v>
      </c>
      <c r="R106">
        <f t="shared" ca="1" si="36"/>
        <v>1.3456621208221737</v>
      </c>
      <c r="T106" s="2">
        <f t="shared" ca="1" si="37"/>
        <v>1017.8068185961247</v>
      </c>
      <c r="U106" s="2">
        <f t="shared" ca="1" si="38"/>
        <v>25729.133336901359</v>
      </c>
      <c r="W106" s="2">
        <f t="shared" ca="1" si="54"/>
        <v>1017.8068185961247</v>
      </c>
      <c r="X106" s="2">
        <f t="shared" ca="1" si="55"/>
        <v>25729.133336901359</v>
      </c>
    </row>
    <row r="107" spans="2:24">
      <c r="B107">
        <f t="shared" si="39"/>
        <v>97</v>
      </c>
      <c r="C107" s="2">
        <f t="shared" ca="1" si="50"/>
        <v>1017.8068185961247</v>
      </c>
      <c r="D107" s="2">
        <f t="shared" ca="1" si="51"/>
        <v>25729.133336901359</v>
      </c>
      <c r="E107">
        <f t="shared" si="42"/>
        <v>5</v>
      </c>
      <c r="F107">
        <f t="shared" si="43"/>
        <v>2</v>
      </c>
      <c r="G107">
        <f t="shared" si="44"/>
        <v>4</v>
      </c>
      <c r="H107">
        <f t="shared" si="45"/>
        <v>3</v>
      </c>
      <c r="I107">
        <v>1</v>
      </c>
      <c r="J107">
        <v>1</v>
      </c>
      <c r="L107" s="4">
        <f t="shared" ca="1" si="1"/>
        <v>0.92159960192360302</v>
      </c>
      <c r="M107">
        <f t="shared" ca="1" si="34"/>
        <v>1</v>
      </c>
      <c r="N107">
        <f t="shared" ca="1" si="52"/>
        <v>5</v>
      </c>
      <c r="O107">
        <f t="shared" ca="1" si="53"/>
        <v>4</v>
      </c>
      <c r="Q107">
        <f t="shared" ca="1" si="35"/>
        <v>1.3606575074937173</v>
      </c>
      <c r="R107">
        <f t="shared" ca="1" si="36"/>
        <v>1.088526005994974</v>
      </c>
      <c r="T107" s="2">
        <f t="shared" ca="1" si="37"/>
        <v>1384.8864889011131</v>
      </c>
      <c r="U107" s="2">
        <f t="shared" ca="1" si="38"/>
        <v>28006.830748929373</v>
      </c>
      <c r="W107" s="2">
        <f t="shared" ca="1" si="54"/>
        <v>1384.8864889011131</v>
      </c>
      <c r="X107" s="2">
        <f t="shared" ca="1" si="55"/>
        <v>28006.830748929373</v>
      </c>
    </row>
    <row r="108" spans="2:24">
      <c r="B108">
        <f t="shared" si="39"/>
        <v>98</v>
      </c>
      <c r="C108" s="2">
        <f t="shared" ca="1" si="50"/>
        <v>1384.8864889011131</v>
      </c>
      <c r="D108" s="2">
        <f t="shared" ca="1" si="51"/>
        <v>28006.830748929373</v>
      </c>
      <c r="E108">
        <f t="shared" si="42"/>
        <v>5</v>
      </c>
      <c r="F108">
        <f t="shared" si="43"/>
        <v>2</v>
      </c>
      <c r="G108">
        <f t="shared" si="44"/>
        <v>4</v>
      </c>
      <c r="H108">
        <f t="shared" si="45"/>
        <v>3</v>
      </c>
      <c r="I108">
        <v>1</v>
      </c>
      <c r="J108">
        <v>1</v>
      </c>
      <c r="L108" s="4">
        <f t="shared" ca="1" si="1"/>
        <v>2.1709620333528412E-2</v>
      </c>
      <c r="M108">
        <f t="shared" ca="1" si="34"/>
        <v>0</v>
      </c>
      <c r="N108">
        <f t="shared" ca="1" si="52"/>
        <v>2</v>
      </c>
      <c r="O108">
        <f t="shared" ca="1" si="53"/>
        <v>3</v>
      </c>
      <c r="Q108">
        <f t="shared" ca="1" si="35"/>
        <v>0.50772094750905328</v>
      </c>
      <c r="R108">
        <f t="shared" ca="1" si="36"/>
        <v>0.76158142126357986</v>
      </c>
      <c r="T108" s="2">
        <f t="shared" ca="1" si="37"/>
        <v>703.13588033735914</v>
      </c>
      <c r="U108" s="2">
        <f t="shared" ca="1" si="38"/>
        <v>21329.481966858162</v>
      </c>
      <c r="W108" s="2">
        <f t="shared" ca="1" si="54"/>
        <v>703.13588033735914</v>
      </c>
      <c r="X108" s="2">
        <f t="shared" ca="1" si="55"/>
        <v>21329.481966858162</v>
      </c>
    </row>
    <row r="109" spans="2:24">
      <c r="B109">
        <f t="shared" si="39"/>
        <v>99</v>
      </c>
      <c r="C109" s="2">
        <f t="shared" ca="1" si="50"/>
        <v>703.13588033735914</v>
      </c>
      <c r="D109" s="2">
        <f t="shared" ca="1" si="51"/>
        <v>21329.481966858162</v>
      </c>
      <c r="E109">
        <f t="shared" si="42"/>
        <v>5</v>
      </c>
      <c r="F109">
        <f t="shared" si="43"/>
        <v>2</v>
      </c>
      <c r="G109">
        <f t="shared" si="44"/>
        <v>4</v>
      </c>
      <c r="H109">
        <f t="shared" si="45"/>
        <v>3</v>
      </c>
      <c r="I109">
        <v>1</v>
      </c>
      <c r="J109">
        <v>1</v>
      </c>
      <c r="L109" s="4">
        <f t="shared" ca="1" si="1"/>
        <v>6.450599975348692E-2</v>
      </c>
      <c r="M109">
        <f t="shared" ca="1" si="34"/>
        <v>0</v>
      </c>
      <c r="N109">
        <f t="shared" ca="1" si="52"/>
        <v>2</v>
      </c>
      <c r="O109">
        <f t="shared" ca="1" si="53"/>
        <v>3</v>
      </c>
      <c r="Q109">
        <f t="shared" ca="1" si="35"/>
        <v>0.62436358137837966</v>
      </c>
      <c r="R109">
        <f t="shared" ca="1" si="36"/>
        <v>0.93654537206756949</v>
      </c>
      <c r="T109" s="2">
        <f t="shared" ca="1" si="37"/>
        <v>439.01243644307334</v>
      </c>
      <c r="U109" s="2">
        <f t="shared" ca="1" si="38"/>
        <v>19976.027624659691</v>
      </c>
      <c r="W109" s="2">
        <f t="shared" ca="1" si="54"/>
        <v>439.01243644307334</v>
      </c>
      <c r="X109" s="2">
        <f t="shared" ca="1" si="55"/>
        <v>19976.027624659691</v>
      </c>
    </row>
    <row r="110" spans="2:24">
      <c r="B110">
        <f t="shared" si="39"/>
        <v>100</v>
      </c>
      <c r="C110" s="2">
        <f t="shared" ca="1" si="50"/>
        <v>439.01243644307334</v>
      </c>
      <c r="D110" s="2">
        <f t="shared" ca="1" si="51"/>
        <v>19976.027624659691</v>
      </c>
      <c r="E110">
        <f t="shared" si="42"/>
        <v>5</v>
      </c>
      <c r="F110">
        <f t="shared" si="43"/>
        <v>2</v>
      </c>
      <c r="G110">
        <f t="shared" si="44"/>
        <v>4</v>
      </c>
      <c r="H110">
        <f t="shared" si="45"/>
        <v>3</v>
      </c>
      <c r="I110">
        <v>1</v>
      </c>
      <c r="J110">
        <v>1</v>
      </c>
      <c r="L110" s="4">
        <f t="shared" ca="1" si="1"/>
        <v>0.68489567578546295</v>
      </c>
      <c r="M110">
        <f t="shared" ca="1" si="34"/>
        <v>1</v>
      </c>
      <c r="N110">
        <f t="shared" ca="1" si="52"/>
        <v>5</v>
      </c>
      <c r="O110">
        <f t="shared" ca="1" si="53"/>
        <v>4</v>
      </c>
      <c r="Q110">
        <f t="shared" ca="1" si="35"/>
        <v>1.6439235292655123</v>
      </c>
      <c r="R110">
        <f t="shared" ca="1" si="36"/>
        <v>1.3151388234124097</v>
      </c>
      <c r="T110" s="2">
        <f t="shared" ca="1" si="37"/>
        <v>721.7028739089485</v>
      </c>
      <c r="U110" s="2">
        <f t="shared" ca="1" si="38"/>
        <v>26271.249466748741</v>
      </c>
      <c r="W110" s="2">
        <f t="shared" ca="1" si="54"/>
        <v>721.7028739089485</v>
      </c>
      <c r="X110" s="2">
        <f t="shared" ca="1" si="55"/>
        <v>26271.249466748741</v>
      </c>
    </row>
    <row r="111" spans="2:24">
      <c r="B111">
        <f t="shared" si="39"/>
        <v>101</v>
      </c>
      <c r="C111" s="2">
        <f t="shared" ca="1" si="50"/>
        <v>721.7028739089485</v>
      </c>
      <c r="D111" s="2">
        <f t="shared" ca="1" si="51"/>
        <v>26271.249466748741</v>
      </c>
      <c r="E111">
        <f t="shared" si="42"/>
        <v>5</v>
      </c>
      <c r="F111">
        <f t="shared" si="43"/>
        <v>2</v>
      </c>
      <c r="G111">
        <f t="shared" si="44"/>
        <v>4</v>
      </c>
      <c r="H111">
        <f t="shared" si="45"/>
        <v>3</v>
      </c>
      <c r="I111">
        <v>1</v>
      </c>
      <c r="J111">
        <v>1</v>
      </c>
      <c r="L111" s="4">
        <f t="shared" ca="1" si="1"/>
        <v>0.66252025982444973</v>
      </c>
      <c r="M111">
        <f t="shared" ca="1" si="34"/>
        <v>1</v>
      </c>
      <c r="N111">
        <f t="shared" ca="1" si="52"/>
        <v>5</v>
      </c>
      <c r="O111">
        <f t="shared" ca="1" si="53"/>
        <v>4</v>
      </c>
      <c r="Q111">
        <f t="shared" ca="1" si="35"/>
        <v>1.351608802118957</v>
      </c>
      <c r="R111">
        <f t="shared" ca="1" si="36"/>
        <v>1.0812870416951654</v>
      </c>
      <c r="T111" s="2">
        <f t="shared" ca="1" si="37"/>
        <v>975.45995688988251</v>
      </c>
      <c r="U111" s="2">
        <f t="shared" ca="1" si="38"/>
        <v>28406.761617536438</v>
      </c>
      <c r="W111" s="2">
        <f t="shared" ca="1" si="54"/>
        <v>975.45995688988251</v>
      </c>
      <c r="X111" s="2">
        <f t="shared" ca="1" si="55"/>
        <v>28406.761617536438</v>
      </c>
    </row>
    <row r="112" spans="2:24">
      <c r="B112">
        <f t="shared" si="39"/>
        <v>102</v>
      </c>
      <c r="C112" s="2">
        <f t="shared" ca="1" si="50"/>
        <v>975.45995688988251</v>
      </c>
      <c r="D112" s="2">
        <f t="shared" ca="1" si="51"/>
        <v>28406.761617536438</v>
      </c>
      <c r="E112">
        <f t="shared" si="42"/>
        <v>5</v>
      </c>
      <c r="F112">
        <f t="shared" si="43"/>
        <v>2</v>
      </c>
      <c r="G112">
        <f t="shared" si="44"/>
        <v>4</v>
      </c>
      <c r="H112">
        <f t="shared" si="45"/>
        <v>3</v>
      </c>
      <c r="I112">
        <v>1</v>
      </c>
      <c r="J112">
        <v>1</v>
      </c>
      <c r="L112" s="4">
        <f t="shared" ca="1" si="1"/>
        <v>0.11079710832712109</v>
      </c>
      <c r="M112">
        <f t="shared" ca="1" si="34"/>
        <v>0</v>
      </c>
      <c r="N112">
        <f t="shared" ca="1" si="52"/>
        <v>2</v>
      </c>
      <c r="O112">
        <f t="shared" ca="1" si="53"/>
        <v>3</v>
      </c>
      <c r="Q112">
        <f t="shared" ca="1" si="35"/>
        <v>0.50784336689089737</v>
      </c>
      <c r="R112">
        <f t="shared" ca="1" si="36"/>
        <v>0.76176505033634612</v>
      </c>
      <c r="T112" s="2">
        <f t="shared" ca="1" si="37"/>
        <v>495.38086877420756</v>
      </c>
      <c r="U112" s="2">
        <f t="shared" ca="1" si="38"/>
        <v>21639.278193475231</v>
      </c>
      <c r="W112" s="2">
        <f t="shared" ca="1" si="54"/>
        <v>495.38086877420756</v>
      </c>
      <c r="X112" s="2">
        <f t="shared" ca="1" si="55"/>
        <v>21639.278193475231</v>
      </c>
    </row>
    <row r="113" spans="2:24">
      <c r="B113">
        <f t="shared" si="39"/>
        <v>103</v>
      </c>
      <c r="C113" s="2">
        <f t="shared" ca="1" si="50"/>
        <v>495.38086877420756</v>
      </c>
      <c r="D113" s="2">
        <f t="shared" ca="1" si="51"/>
        <v>21639.278193475231</v>
      </c>
      <c r="E113">
        <f t="shared" si="42"/>
        <v>5</v>
      </c>
      <c r="F113">
        <f t="shared" si="43"/>
        <v>2</v>
      </c>
      <c r="G113">
        <f t="shared" si="44"/>
        <v>4</v>
      </c>
      <c r="H113">
        <f t="shared" si="45"/>
        <v>3</v>
      </c>
      <c r="I113">
        <v>1</v>
      </c>
      <c r="J113">
        <v>1</v>
      </c>
      <c r="L113" s="4">
        <f t="shared" ca="1" si="1"/>
        <v>0.87571846447197443</v>
      </c>
      <c r="M113">
        <f t="shared" ca="1" si="34"/>
        <v>1</v>
      </c>
      <c r="N113">
        <f t="shared" ca="1" si="52"/>
        <v>5</v>
      </c>
      <c r="O113">
        <f t="shared" ca="1" si="53"/>
        <v>4</v>
      </c>
      <c r="Q113">
        <f t="shared" ca="1" si="35"/>
        <v>1.5559524033892138</v>
      </c>
      <c r="R113">
        <f t="shared" ca="1" si="36"/>
        <v>1.2447619227113711</v>
      </c>
      <c r="T113" s="2">
        <f t="shared" ca="1" si="37"/>
        <v>770.78905336226501</v>
      </c>
      <c r="U113" s="2">
        <f t="shared" ca="1" si="38"/>
        <v>26935.749530196474</v>
      </c>
      <c r="W113" s="2">
        <f t="shared" ca="1" si="54"/>
        <v>770.78905336226501</v>
      </c>
      <c r="X113" s="2">
        <f t="shared" ca="1" si="55"/>
        <v>26935.749530196474</v>
      </c>
    </row>
    <row r="114" spans="2:24">
      <c r="B114">
        <f t="shared" si="39"/>
        <v>104</v>
      </c>
      <c r="C114" s="2">
        <f t="shared" ca="1" si="50"/>
        <v>770.78905336226501</v>
      </c>
      <c r="D114" s="2">
        <f t="shared" ca="1" si="51"/>
        <v>26935.749530196474</v>
      </c>
      <c r="E114">
        <f t="shared" si="42"/>
        <v>5</v>
      </c>
      <c r="F114">
        <f t="shared" si="43"/>
        <v>2</v>
      </c>
      <c r="G114">
        <f t="shared" si="44"/>
        <v>4</v>
      </c>
      <c r="H114">
        <f t="shared" si="45"/>
        <v>3</v>
      </c>
      <c r="I114">
        <v>1</v>
      </c>
      <c r="J114">
        <v>1</v>
      </c>
      <c r="L114" s="4">
        <f t="shared" ca="1" si="1"/>
        <v>0.46104123684718123</v>
      </c>
      <c r="M114">
        <f t="shared" ca="1" si="34"/>
        <v>0</v>
      </c>
      <c r="N114">
        <f t="shared" ca="1" si="52"/>
        <v>2</v>
      </c>
      <c r="O114">
        <f t="shared" ca="1" si="53"/>
        <v>3</v>
      </c>
      <c r="Q114">
        <f t="shared" ca="1" si="35"/>
        <v>0.530411985594473</v>
      </c>
      <c r="R114">
        <f t="shared" ca="1" si="36"/>
        <v>0.79561797839170956</v>
      </c>
      <c r="T114" s="2">
        <f t="shared" ca="1" si="37"/>
        <v>408.83575226836319</v>
      </c>
      <c r="U114" s="2">
        <f t="shared" ca="1" si="38"/>
        <v>21430.566587680358</v>
      </c>
      <c r="W114" s="2">
        <f t="shared" ca="1" si="54"/>
        <v>408.83575226836319</v>
      </c>
      <c r="X114" s="2">
        <f t="shared" ca="1" si="55"/>
        <v>21430.566587680358</v>
      </c>
    </row>
    <row r="115" spans="2:24">
      <c r="B115">
        <f t="shared" si="39"/>
        <v>105</v>
      </c>
      <c r="C115" s="2">
        <f t="shared" ca="1" si="50"/>
        <v>408.83575226836319</v>
      </c>
      <c r="D115" s="2">
        <f t="shared" ca="1" si="51"/>
        <v>21430.566587680358</v>
      </c>
      <c r="E115">
        <f t="shared" si="42"/>
        <v>5</v>
      </c>
      <c r="F115">
        <f t="shared" si="43"/>
        <v>2</v>
      </c>
      <c r="G115">
        <f t="shared" si="44"/>
        <v>4</v>
      </c>
      <c r="H115">
        <f t="shared" si="45"/>
        <v>3</v>
      </c>
      <c r="I115">
        <v>1</v>
      </c>
      <c r="J115">
        <v>1</v>
      </c>
      <c r="L115" s="4">
        <f t="shared" ca="1" si="1"/>
        <v>0.67149051489228451</v>
      </c>
      <c r="M115">
        <f t="shared" ca="1" si="34"/>
        <v>1</v>
      </c>
      <c r="N115">
        <f t="shared" ca="1" si="52"/>
        <v>5</v>
      </c>
      <c r="O115">
        <f t="shared" ca="1" si="53"/>
        <v>4</v>
      </c>
      <c r="Q115">
        <f t="shared" ca="1" si="35"/>
        <v>1.5703812359965463</v>
      </c>
      <c r="R115">
        <f t="shared" ca="1" si="36"/>
        <v>1.2563049887972371</v>
      </c>
      <c r="T115" s="2">
        <f t="shared" ca="1" si="37"/>
        <v>642.02799396677005</v>
      </c>
      <c r="U115" s="2">
        <f t="shared" ca="1" si="38"/>
        <v>26923.327716854215</v>
      </c>
      <c r="W115" s="2">
        <f t="shared" ca="1" si="54"/>
        <v>642.02799396677005</v>
      </c>
      <c r="X115" s="2">
        <f t="shared" ca="1" si="55"/>
        <v>26923.327716854215</v>
      </c>
    </row>
    <row r="116" spans="2:24">
      <c r="B116">
        <f t="shared" si="39"/>
        <v>106</v>
      </c>
      <c r="C116" s="2">
        <f t="shared" ca="1" si="50"/>
        <v>642.02799396677005</v>
      </c>
      <c r="D116" s="2">
        <f t="shared" ca="1" si="51"/>
        <v>26923.327716854215</v>
      </c>
      <c r="E116">
        <f t="shared" si="42"/>
        <v>5</v>
      </c>
      <c r="F116">
        <f t="shared" si="43"/>
        <v>2</v>
      </c>
      <c r="G116">
        <f t="shared" si="44"/>
        <v>4</v>
      </c>
      <c r="H116">
        <f t="shared" si="45"/>
        <v>3</v>
      </c>
      <c r="I116">
        <v>1</v>
      </c>
      <c r="J116">
        <v>1</v>
      </c>
      <c r="L116" s="4">
        <f t="shared" ca="1" si="1"/>
        <v>0.285424743959935</v>
      </c>
      <c r="M116">
        <f t="shared" ca="1" si="34"/>
        <v>0</v>
      </c>
      <c r="N116">
        <f t="shared" ca="1" si="52"/>
        <v>2</v>
      </c>
      <c r="O116">
        <f t="shared" ca="1" si="53"/>
        <v>3</v>
      </c>
      <c r="Q116">
        <f t="shared" ca="1" si="35"/>
        <v>0.53240544702838644</v>
      </c>
      <c r="R116">
        <f t="shared" ca="1" si="36"/>
        <v>0.79860817054257971</v>
      </c>
      <c r="T116" s="2">
        <f t="shared" ca="1" si="37"/>
        <v>341.8192011326164</v>
      </c>
      <c r="U116" s="2">
        <f t="shared" ca="1" si="38"/>
        <v>21501.189492875274</v>
      </c>
      <c r="W116" s="2">
        <f t="shared" ca="1" si="54"/>
        <v>341.8192011326164</v>
      </c>
      <c r="X116" s="2">
        <f t="shared" ca="1" si="55"/>
        <v>21501.189492875274</v>
      </c>
    </row>
    <row r="117" spans="2:24">
      <c r="B117">
        <f t="shared" si="39"/>
        <v>107</v>
      </c>
      <c r="C117" s="2">
        <f t="shared" ca="1" si="50"/>
        <v>341.8192011326164</v>
      </c>
      <c r="D117" s="2">
        <f t="shared" ca="1" si="51"/>
        <v>21501.189492875274</v>
      </c>
      <c r="E117">
        <f t="shared" si="42"/>
        <v>5</v>
      </c>
      <c r="F117">
        <f t="shared" si="43"/>
        <v>2</v>
      </c>
      <c r="G117">
        <f t="shared" si="44"/>
        <v>4</v>
      </c>
      <c r="H117">
        <f t="shared" si="45"/>
        <v>3</v>
      </c>
      <c r="I117">
        <v>1</v>
      </c>
      <c r="J117">
        <v>1</v>
      </c>
      <c r="L117" s="4">
        <f t="shared" ca="1" si="1"/>
        <v>0.52317821187963987</v>
      </c>
      <c r="M117">
        <f t="shared" ca="1" si="34"/>
        <v>1</v>
      </c>
      <c r="N117">
        <f t="shared" ca="1" si="52"/>
        <v>5</v>
      </c>
      <c r="O117">
        <f t="shared" ca="1" si="53"/>
        <v>4</v>
      </c>
      <c r="Q117">
        <f t="shared" ca="1" si="35"/>
        <v>1.5702033837464873</v>
      </c>
      <c r="R117">
        <f t="shared" ca="1" si="36"/>
        <v>1.2561627069971897</v>
      </c>
      <c r="T117" s="2">
        <f t="shared" ca="1" si="37"/>
        <v>536.72566624795536</v>
      </c>
      <c r="U117" s="2">
        <f t="shared" ca="1" si="38"/>
        <v>27008.992397029735</v>
      </c>
      <c r="W117" s="2">
        <f t="shared" ca="1" si="54"/>
        <v>536.72566624795536</v>
      </c>
      <c r="X117" s="2">
        <f t="shared" ca="1" si="55"/>
        <v>27008.992397029735</v>
      </c>
    </row>
    <row r="118" spans="2:24">
      <c r="B118">
        <f t="shared" si="39"/>
        <v>108</v>
      </c>
      <c r="C118" s="2">
        <f t="shared" ca="1" si="50"/>
        <v>536.72566624795536</v>
      </c>
      <c r="D118" s="2">
        <f t="shared" ca="1" si="51"/>
        <v>27008.992397029735</v>
      </c>
      <c r="E118">
        <f t="shared" si="42"/>
        <v>5</v>
      </c>
      <c r="F118">
        <f t="shared" si="43"/>
        <v>2</v>
      </c>
      <c r="G118">
        <f t="shared" si="44"/>
        <v>4</v>
      </c>
      <c r="H118">
        <f t="shared" si="45"/>
        <v>3</v>
      </c>
      <c r="I118">
        <v>1</v>
      </c>
      <c r="J118">
        <v>1</v>
      </c>
      <c r="L118" s="4">
        <f t="shared" ca="1" si="1"/>
        <v>0.16477832448731655</v>
      </c>
      <c r="M118">
        <f t="shared" ca="1" si="34"/>
        <v>0</v>
      </c>
      <c r="N118">
        <f t="shared" ca="1" si="52"/>
        <v>2</v>
      </c>
      <c r="O118">
        <f t="shared" ca="1" si="53"/>
        <v>3</v>
      </c>
      <c r="Q118">
        <f t="shared" ca="1" si="35"/>
        <v>0.5326839126180245</v>
      </c>
      <c r="R118">
        <f t="shared" ca="1" si="36"/>
        <v>0.79902586892703675</v>
      </c>
      <c r="T118" s="2">
        <f t="shared" ca="1" si="37"/>
        <v>285.90512789947684</v>
      </c>
      <c r="U118" s="2">
        <f t="shared" ca="1" si="38"/>
        <v>21580.883618880413</v>
      </c>
      <c r="W118" s="2">
        <f t="shared" ca="1" si="54"/>
        <v>285.90512789947684</v>
      </c>
      <c r="X118" s="2">
        <f t="shared" ca="1" si="55"/>
        <v>21580.883618880413</v>
      </c>
    </row>
    <row r="119" spans="2:24">
      <c r="B119">
        <f t="shared" si="39"/>
        <v>109</v>
      </c>
      <c r="C119" s="2">
        <f t="shared" ca="1" si="50"/>
        <v>285.90512789947684</v>
      </c>
      <c r="D119" s="2">
        <f t="shared" ca="1" si="51"/>
        <v>21580.883618880413</v>
      </c>
      <c r="E119">
        <f t="shared" si="42"/>
        <v>5</v>
      </c>
      <c r="F119">
        <f t="shared" si="43"/>
        <v>2</v>
      </c>
      <c r="G119">
        <f t="shared" si="44"/>
        <v>4</v>
      </c>
      <c r="H119">
        <f t="shared" si="45"/>
        <v>3</v>
      </c>
      <c r="I119">
        <v>1</v>
      </c>
      <c r="J119">
        <v>1</v>
      </c>
      <c r="L119" s="4">
        <f t="shared" ca="1" si="1"/>
        <v>0.84385106601323578</v>
      </c>
      <c r="M119">
        <f t="shared" ca="1" si="34"/>
        <v>1</v>
      </c>
      <c r="N119">
        <f t="shared" ca="1" si="52"/>
        <v>5</v>
      </c>
      <c r="O119">
        <f t="shared" ca="1" si="53"/>
        <v>4</v>
      </c>
      <c r="Q119">
        <f t="shared" ca="1" si="35"/>
        <v>1.5690316459970397</v>
      </c>
      <c r="R119">
        <f t="shared" ca="1" si="36"/>
        <v>1.2552253167976319</v>
      </c>
      <c r="T119" s="2">
        <f t="shared" ca="1" si="37"/>
        <v>448.59419342711033</v>
      </c>
      <c r="U119" s="2">
        <f t="shared" ca="1" si="38"/>
        <v>27088.871477281991</v>
      </c>
      <c r="W119" s="2">
        <f t="shared" ca="1" si="54"/>
        <v>448.59419342711033</v>
      </c>
      <c r="X119" s="2">
        <f t="shared" ca="1" si="55"/>
        <v>27088.871477281991</v>
      </c>
    </row>
    <row r="120" spans="2:24">
      <c r="B120">
        <f t="shared" si="39"/>
        <v>110</v>
      </c>
      <c r="C120" s="2">
        <f t="shared" ca="1" si="50"/>
        <v>448.59419342711033</v>
      </c>
      <c r="D120" s="2">
        <f t="shared" ca="1" si="51"/>
        <v>27088.871477281991</v>
      </c>
      <c r="E120">
        <f t="shared" si="42"/>
        <v>5</v>
      </c>
      <c r="F120">
        <f t="shared" si="43"/>
        <v>2</v>
      </c>
      <c r="G120">
        <f t="shared" si="44"/>
        <v>4</v>
      </c>
      <c r="H120">
        <f t="shared" si="45"/>
        <v>3</v>
      </c>
      <c r="I120">
        <v>1</v>
      </c>
      <c r="J120">
        <v>1</v>
      </c>
      <c r="L120" s="4">
        <f t="shared" ca="1" si="1"/>
        <v>0.2318795024483471</v>
      </c>
      <c r="M120">
        <f t="shared" ca="1" si="34"/>
        <v>0</v>
      </c>
      <c r="N120">
        <f t="shared" ca="1" si="52"/>
        <v>2</v>
      </c>
      <c r="O120">
        <f t="shared" ca="1" si="53"/>
        <v>3</v>
      </c>
      <c r="Q120">
        <f t="shared" ca="1" si="35"/>
        <v>0.53280102006476748</v>
      </c>
      <c r="R120">
        <f t="shared" ca="1" si="36"/>
        <v>0.79920153009715122</v>
      </c>
      <c r="T120" s="2">
        <f t="shared" ca="1" si="37"/>
        <v>239.01144385309598</v>
      </c>
      <c r="U120" s="2">
        <f t="shared" ca="1" si="38"/>
        <v>21649.467533248844</v>
      </c>
      <c r="W120" s="2">
        <f t="shared" ca="1" si="54"/>
        <v>239.01144385309598</v>
      </c>
      <c r="X120" s="2">
        <f t="shared" ca="1" si="55"/>
        <v>21649.467533248844</v>
      </c>
    </row>
    <row r="121" spans="2:24">
      <c r="B121">
        <f t="shared" si="39"/>
        <v>111</v>
      </c>
      <c r="C121" s="2">
        <f t="shared" ca="1" si="50"/>
        <v>239.01144385309598</v>
      </c>
      <c r="D121" s="2">
        <f t="shared" ca="1" si="51"/>
        <v>21649.467533248844</v>
      </c>
      <c r="E121">
        <f t="shared" si="42"/>
        <v>5</v>
      </c>
      <c r="F121">
        <f t="shared" si="43"/>
        <v>2</v>
      </c>
      <c r="G121">
        <f t="shared" si="44"/>
        <v>4</v>
      </c>
      <c r="H121">
        <f t="shared" si="45"/>
        <v>3</v>
      </c>
      <c r="I121">
        <v>1</v>
      </c>
      <c r="J121">
        <v>1</v>
      </c>
      <c r="L121" s="4">
        <f t="shared" ca="1" si="1"/>
        <v>9.1889530819740828E-2</v>
      </c>
      <c r="M121">
        <f t="shared" ca="1" si="34"/>
        <v>0</v>
      </c>
      <c r="N121">
        <f t="shared" ca="1" si="52"/>
        <v>2</v>
      </c>
      <c r="O121">
        <f t="shared" ca="1" si="53"/>
        <v>3</v>
      </c>
      <c r="Q121">
        <f t="shared" ca="1" si="35"/>
        <v>0.62718576243041679</v>
      </c>
      <c r="R121">
        <f t="shared" ca="1" si="36"/>
        <v>0.94077864364562525</v>
      </c>
      <c r="T121" s="2">
        <f t="shared" ca="1" si="37"/>
        <v>149.90457464259876</v>
      </c>
      <c r="U121" s="2">
        <f t="shared" ca="1" si="38"/>
        <v>20367.356701579847</v>
      </c>
      <c r="W121" s="2">
        <f t="shared" ca="1" si="54"/>
        <v>149.90457464259876</v>
      </c>
      <c r="X121" s="2">
        <f t="shared" ca="1" si="55"/>
        <v>20367.356701579847</v>
      </c>
    </row>
    <row r="122" spans="2:24">
      <c r="B122">
        <f t="shared" si="39"/>
        <v>112</v>
      </c>
      <c r="C122" s="2">
        <f t="shared" ca="1" si="50"/>
        <v>149.90457464259876</v>
      </c>
      <c r="D122" s="2">
        <f t="shared" ca="1" si="51"/>
        <v>20367.356701579847</v>
      </c>
      <c r="E122">
        <f t="shared" si="42"/>
        <v>5</v>
      </c>
      <c r="F122">
        <f t="shared" si="43"/>
        <v>2</v>
      </c>
      <c r="G122">
        <f t="shared" si="44"/>
        <v>4</v>
      </c>
      <c r="H122">
        <f t="shared" si="45"/>
        <v>3</v>
      </c>
      <c r="I122">
        <v>1</v>
      </c>
      <c r="J122">
        <v>1</v>
      </c>
      <c r="L122" s="4">
        <f t="shared" ca="1" si="1"/>
        <v>0.40023805728403994</v>
      </c>
      <c r="M122">
        <f t="shared" ca="1" si="34"/>
        <v>0</v>
      </c>
      <c r="N122">
        <f t="shared" ca="1" si="52"/>
        <v>2</v>
      </c>
      <c r="O122">
        <f t="shared" ca="1" si="53"/>
        <v>3</v>
      </c>
      <c r="Q122">
        <f t="shared" ca="1" si="35"/>
        <v>0.65536680434633299</v>
      </c>
      <c r="R122">
        <f t="shared" ca="1" si="36"/>
        <v>0.98305020651949948</v>
      </c>
      <c r="T122" s="2">
        <f t="shared" ca="1" si="37"/>
        <v>98.242482040416292</v>
      </c>
      <c r="U122" s="2">
        <f t="shared" ca="1" si="38"/>
        <v>20022.134211744382</v>
      </c>
      <c r="W122" s="2">
        <f t="shared" ca="1" si="54"/>
        <v>98.242482040416292</v>
      </c>
      <c r="X122" s="2">
        <f t="shared" ca="1" si="55"/>
        <v>20022.134211744382</v>
      </c>
    </row>
    <row r="123" spans="2:24">
      <c r="B123">
        <f t="shared" si="39"/>
        <v>113</v>
      </c>
      <c r="C123" s="2">
        <f t="shared" ca="1" si="50"/>
        <v>98.242482040416292</v>
      </c>
      <c r="D123" s="2">
        <f t="shared" ca="1" si="51"/>
        <v>20022.134211744382</v>
      </c>
      <c r="E123">
        <f t="shared" si="42"/>
        <v>5</v>
      </c>
      <c r="F123">
        <f t="shared" si="43"/>
        <v>2</v>
      </c>
      <c r="G123">
        <f t="shared" si="44"/>
        <v>4</v>
      </c>
      <c r="H123">
        <f t="shared" si="45"/>
        <v>3</v>
      </c>
      <c r="I123">
        <v>1</v>
      </c>
      <c r="J123">
        <v>1</v>
      </c>
      <c r="L123" s="4">
        <f t="shared" ca="1" si="1"/>
        <v>0.44831122866985484</v>
      </c>
      <c r="M123">
        <f t="shared" ca="1" si="34"/>
        <v>0</v>
      </c>
      <c r="N123">
        <f t="shared" ca="1" si="52"/>
        <v>2</v>
      </c>
      <c r="O123">
        <f t="shared" ca="1" si="53"/>
        <v>3</v>
      </c>
      <c r="Q123">
        <f t="shared" ca="1" si="35"/>
        <v>0.66400231986895786</v>
      </c>
      <c r="R123">
        <f t="shared" ca="1" si="36"/>
        <v>0.99600347980343684</v>
      </c>
      <c r="T123" s="2">
        <f t="shared" ca="1" si="37"/>
        <v>65.233235984520846</v>
      </c>
      <c r="U123" s="2">
        <f t="shared" ca="1" si="38"/>
        <v>19942.115347988849</v>
      </c>
      <c r="W123" s="2">
        <f t="shared" ca="1" si="54"/>
        <v>65.233235984520846</v>
      </c>
      <c r="X123" s="2">
        <f t="shared" ca="1" si="55"/>
        <v>19942.115347988849</v>
      </c>
    </row>
    <row r="124" spans="2:24">
      <c r="B124">
        <f t="shared" si="39"/>
        <v>114</v>
      </c>
      <c r="C124" s="2">
        <f t="shared" ca="1" si="50"/>
        <v>65.233235984520846</v>
      </c>
      <c r="D124" s="2">
        <f t="shared" ca="1" si="51"/>
        <v>19942.115347988849</v>
      </c>
      <c r="E124">
        <f t="shared" si="42"/>
        <v>5</v>
      </c>
      <c r="F124">
        <f t="shared" si="43"/>
        <v>2</v>
      </c>
      <c r="G124">
        <f t="shared" si="44"/>
        <v>4</v>
      </c>
      <c r="H124">
        <f t="shared" si="45"/>
        <v>3</v>
      </c>
      <c r="I124">
        <v>1</v>
      </c>
      <c r="J124">
        <v>1</v>
      </c>
      <c r="L124" s="4">
        <f t="shared" ca="1" si="1"/>
        <v>0.44406568391208612</v>
      </c>
      <c r="M124">
        <f t="shared" ca="1" si="34"/>
        <v>0</v>
      </c>
      <c r="N124">
        <f t="shared" ca="1" si="52"/>
        <v>2</v>
      </c>
      <c r="O124">
        <f t="shared" ca="1" si="53"/>
        <v>3</v>
      </c>
      <c r="Q124">
        <f t="shared" ca="1" si="35"/>
        <v>0.66650340479204495</v>
      </c>
      <c r="R124">
        <f t="shared" ca="1" si="36"/>
        <v>0.99975510718806737</v>
      </c>
      <c r="T124" s="2">
        <f t="shared" ca="1" si="37"/>
        <v>43.47817388928609</v>
      </c>
      <c r="U124" s="2">
        <f t="shared" ca="1" si="38"/>
        <v>19937.231667285396</v>
      </c>
      <c r="W124" s="2">
        <f t="shared" ca="1" si="54"/>
        <v>43.47817388928609</v>
      </c>
      <c r="X124" s="2">
        <f t="shared" ca="1" si="55"/>
        <v>19937.231667285396</v>
      </c>
    </row>
    <row r="125" spans="2:24">
      <c r="B125">
        <f t="shared" si="39"/>
        <v>115</v>
      </c>
      <c r="C125" s="2">
        <f t="shared" ca="1" si="50"/>
        <v>43.47817388928609</v>
      </c>
      <c r="D125" s="2">
        <f t="shared" ca="1" si="51"/>
        <v>19937.231667285396</v>
      </c>
      <c r="E125">
        <f t="shared" si="42"/>
        <v>5</v>
      </c>
      <c r="F125">
        <f t="shared" si="43"/>
        <v>2</v>
      </c>
      <c r="G125">
        <f t="shared" si="44"/>
        <v>4</v>
      </c>
      <c r="H125">
        <f t="shared" si="45"/>
        <v>3</v>
      </c>
      <c r="I125">
        <v>1</v>
      </c>
      <c r="J125">
        <v>1</v>
      </c>
      <c r="L125" s="4">
        <f t="shared" ca="1" si="1"/>
        <v>7.2375400982425342E-2</v>
      </c>
      <c r="M125">
        <f t="shared" ca="1" si="34"/>
        <v>0</v>
      </c>
      <c r="N125">
        <f t="shared" ca="1" si="52"/>
        <v>2</v>
      </c>
      <c r="O125">
        <f t="shared" ca="1" si="53"/>
        <v>3</v>
      </c>
      <c r="Q125">
        <f t="shared" ca="1" si="35"/>
        <v>0.66709561267734063</v>
      </c>
      <c r="R125">
        <f t="shared" ca="1" si="36"/>
        <v>1.0006434190160109</v>
      </c>
      <c r="T125" s="2">
        <f t="shared" ca="1" si="37"/>
        <v>29.004099048765259</v>
      </c>
      <c r="U125" s="2">
        <f t="shared" ca="1" si="38"/>
        <v>19950.059661266743</v>
      </c>
      <c r="W125" s="2">
        <f t="shared" ca="1" si="54"/>
        <v>29.004099048765259</v>
      </c>
      <c r="X125" s="2">
        <f t="shared" ca="1" si="55"/>
        <v>19950.059661266743</v>
      </c>
    </row>
    <row r="126" spans="2:24">
      <c r="B126">
        <f t="shared" si="39"/>
        <v>116</v>
      </c>
      <c r="C126" s="2">
        <f t="shared" ca="1" si="50"/>
        <v>29.004099048765259</v>
      </c>
      <c r="D126" s="2">
        <f t="shared" ca="1" si="51"/>
        <v>19950.059661266743</v>
      </c>
      <c r="E126">
        <f t="shared" si="42"/>
        <v>5</v>
      </c>
      <c r="F126">
        <f t="shared" si="43"/>
        <v>2</v>
      </c>
      <c r="G126">
        <f t="shared" si="44"/>
        <v>4</v>
      </c>
      <c r="H126">
        <f t="shared" si="45"/>
        <v>3</v>
      </c>
      <c r="I126">
        <v>1</v>
      </c>
      <c r="J126">
        <v>1</v>
      </c>
      <c r="L126" s="4">
        <f t="shared" ca="1" si="1"/>
        <v>0.71321486604187045</v>
      </c>
      <c r="M126">
        <f t="shared" ca="1" si="34"/>
        <v>1</v>
      </c>
      <c r="N126">
        <f t="shared" ca="1" si="52"/>
        <v>5</v>
      </c>
      <c r="O126">
        <f t="shared" ca="1" si="53"/>
        <v>4</v>
      </c>
      <c r="Q126">
        <f t="shared" ca="1" si="35"/>
        <v>1.667830603375513</v>
      </c>
      <c r="R126">
        <f t="shared" ca="1" si="36"/>
        <v>1.3342644827004104</v>
      </c>
      <c r="T126" s="2">
        <f t="shared" ca="1" si="37"/>
        <v>48.373924016865303</v>
      </c>
      <c r="U126" s="2">
        <f t="shared" ca="1" si="38"/>
        <v>26618.656033782398</v>
      </c>
      <c r="W126" s="2">
        <f t="shared" ca="1" si="54"/>
        <v>48.373924016865303</v>
      </c>
      <c r="X126" s="2">
        <f t="shared" ca="1" si="55"/>
        <v>26618.656033782398</v>
      </c>
    </row>
    <row r="127" spans="2:24">
      <c r="B127">
        <f t="shared" si="39"/>
        <v>117</v>
      </c>
      <c r="C127" s="2">
        <f t="shared" ca="1" si="50"/>
        <v>48.373924016865303</v>
      </c>
      <c r="D127" s="2">
        <f t="shared" ca="1" si="51"/>
        <v>26618.656033782398</v>
      </c>
      <c r="E127">
        <f t="shared" si="42"/>
        <v>5</v>
      </c>
      <c r="F127">
        <f t="shared" si="43"/>
        <v>2</v>
      </c>
      <c r="G127">
        <f t="shared" si="44"/>
        <v>4</v>
      </c>
      <c r="H127">
        <f t="shared" si="45"/>
        <v>3</v>
      </c>
      <c r="I127">
        <v>1</v>
      </c>
      <c r="J127">
        <v>1</v>
      </c>
      <c r="L127" s="4">
        <f t="shared" ca="1" si="1"/>
        <v>0.96312893174442105</v>
      </c>
      <c r="M127">
        <f t="shared" ca="1" si="34"/>
        <v>1</v>
      </c>
      <c r="N127">
        <f t="shared" ca="1" si="52"/>
        <v>5</v>
      </c>
      <c r="O127">
        <f t="shared" ca="1" si="53"/>
        <v>4</v>
      </c>
      <c r="Q127">
        <f t="shared" ca="1" si="35"/>
        <v>1.3636228529429815</v>
      </c>
      <c r="R127">
        <f t="shared" ca="1" si="36"/>
        <v>1.0908982823543851</v>
      </c>
      <c r="T127" s="2">
        <f t="shared" ca="1" si="37"/>
        <v>65.96378827592487</v>
      </c>
      <c r="U127" s="2">
        <f t="shared" ca="1" si="38"/>
        <v>29038.246145835408</v>
      </c>
      <c r="W127" s="2">
        <f t="shared" ca="1" si="54"/>
        <v>65.96378827592487</v>
      </c>
      <c r="X127" s="2">
        <f t="shared" ca="1" si="55"/>
        <v>29038.246145835408</v>
      </c>
    </row>
    <row r="128" spans="2:24">
      <c r="B128">
        <f t="shared" si="39"/>
        <v>118</v>
      </c>
      <c r="C128" s="2">
        <f t="shared" ca="1" si="50"/>
        <v>65.96378827592487</v>
      </c>
      <c r="D128" s="2">
        <f t="shared" ca="1" si="51"/>
        <v>29038.246145835408</v>
      </c>
      <c r="E128">
        <f t="shared" si="42"/>
        <v>5</v>
      </c>
      <c r="F128">
        <f t="shared" si="43"/>
        <v>2</v>
      </c>
      <c r="G128">
        <f t="shared" si="44"/>
        <v>4</v>
      </c>
      <c r="H128">
        <f t="shared" si="45"/>
        <v>3</v>
      </c>
      <c r="I128">
        <v>1</v>
      </c>
      <c r="J128">
        <v>1</v>
      </c>
      <c r="L128" s="4">
        <f t="shared" ca="1" si="1"/>
        <v>0.13643332093328642</v>
      </c>
      <c r="M128">
        <f t="shared" ca="1" si="34"/>
        <v>0</v>
      </c>
      <c r="N128">
        <f t="shared" ca="1" si="52"/>
        <v>2</v>
      </c>
      <c r="O128">
        <f t="shared" ca="1" si="53"/>
        <v>3</v>
      </c>
      <c r="Q128">
        <f t="shared" ca="1" si="35"/>
        <v>0.51145388268166048</v>
      </c>
      <c r="R128">
        <f t="shared" ca="1" si="36"/>
        <v>0.76718082402249077</v>
      </c>
      <c r="T128" s="2">
        <f t="shared" ca="1" si="37"/>
        <v>33.73743563011277</v>
      </c>
      <c r="U128" s="2">
        <f t="shared" ca="1" si="38"/>
        <v>22277.585606329925</v>
      </c>
      <c r="W128" s="2">
        <f t="shared" ca="1" si="54"/>
        <v>33.73743563011277</v>
      </c>
      <c r="X128" s="2">
        <f t="shared" ca="1" si="55"/>
        <v>22277.585606329925</v>
      </c>
    </row>
    <row r="129" spans="2:24">
      <c r="B129">
        <f t="shared" si="39"/>
        <v>119</v>
      </c>
      <c r="C129" s="2">
        <f t="shared" ca="1" si="50"/>
        <v>33.73743563011277</v>
      </c>
      <c r="D129" s="2">
        <f t="shared" ca="1" si="51"/>
        <v>22277.585606329925</v>
      </c>
      <c r="E129">
        <f t="shared" si="42"/>
        <v>5</v>
      </c>
      <c r="F129">
        <f t="shared" si="43"/>
        <v>2</v>
      </c>
      <c r="G129">
        <f t="shared" si="44"/>
        <v>4</v>
      </c>
      <c r="H129">
        <f t="shared" si="45"/>
        <v>3</v>
      </c>
      <c r="I129">
        <v>1</v>
      </c>
      <c r="J129">
        <v>1</v>
      </c>
      <c r="L129" s="4">
        <f t="shared" ca="1" si="1"/>
        <v>0.99740906270705132</v>
      </c>
      <c r="M129">
        <f t="shared" ca="1" si="34"/>
        <v>1</v>
      </c>
      <c r="N129">
        <f t="shared" ca="1" si="52"/>
        <v>5</v>
      </c>
      <c r="O129">
        <f t="shared" ca="1" si="53"/>
        <v>4</v>
      </c>
      <c r="Q129">
        <f t="shared" ca="1" si="35"/>
        <v>1.547445145934419</v>
      </c>
      <c r="R129">
        <f t="shared" ca="1" si="36"/>
        <v>1.237956116747535</v>
      </c>
      <c r="T129" s="2">
        <f t="shared" ca="1" si="37"/>
        <v>52.206831002092919</v>
      </c>
      <c r="U129" s="2">
        <f t="shared" ca="1" si="38"/>
        <v>27578.673367722975</v>
      </c>
      <c r="W129" s="2">
        <f t="shared" ca="1" si="54"/>
        <v>52.206831002092919</v>
      </c>
      <c r="X129" s="2">
        <f t="shared" ca="1" si="55"/>
        <v>27578.673367722975</v>
      </c>
    </row>
    <row r="130" spans="2:24">
      <c r="B130">
        <f t="shared" si="39"/>
        <v>120</v>
      </c>
      <c r="C130" s="2">
        <f t="shared" ca="1" si="50"/>
        <v>52.206831002092919</v>
      </c>
      <c r="D130" s="2">
        <f t="shared" ca="1" si="51"/>
        <v>27578.673367722975</v>
      </c>
      <c r="E130">
        <f t="shared" si="42"/>
        <v>5</v>
      </c>
      <c r="F130">
        <f t="shared" si="43"/>
        <v>2</v>
      </c>
      <c r="G130">
        <f t="shared" si="44"/>
        <v>4</v>
      </c>
      <c r="H130">
        <f t="shared" si="45"/>
        <v>3</v>
      </c>
      <c r="I130">
        <v>1</v>
      </c>
      <c r="J130">
        <v>1</v>
      </c>
      <c r="L130" s="4">
        <f t="shared" ca="1" si="1"/>
        <v>0.61069128617341562</v>
      </c>
      <c r="M130">
        <f t="shared" ca="1" si="34"/>
        <v>1</v>
      </c>
      <c r="N130">
        <f t="shared" ca="1" si="52"/>
        <v>5</v>
      </c>
      <c r="O130">
        <f t="shared" ca="1" si="53"/>
        <v>4</v>
      </c>
      <c r="Q130">
        <f t="shared" ca="1" si="35"/>
        <v>1.3286960000923389</v>
      </c>
      <c r="R130">
        <f t="shared" ca="1" si="36"/>
        <v>1.0629568000738712</v>
      </c>
      <c r="T130" s="2">
        <f t="shared" ca="1" si="37"/>
        <v>69.36700752997757</v>
      </c>
      <c r="U130" s="2">
        <f t="shared" ca="1" si="38"/>
        <v>29314.938393237306</v>
      </c>
      <c r="W130" s="2">
        <f t="shared" ca="1" si="54"/>
        <v>69.36700752997757</v>
      </c>
      <c r="X130" s="2">
        <f t="shared" ca="1" si="55"/>
        <v>29314.938393237306</v>
      </c>
    </row>
    <row r="131" spans="2:24">
      <c r="B131">
        <f t="shared" si="39"/>
        <v>121</v>
      </c>
      <c r="C131" s="2">
        <f t="shared" ca="1" si="50"/>
        <v>69.36700752997757</v>
      </c>
      <c r="D131" s="2">
        <f t="shared" ca="1" si="51"/>
        <v>29314.938393237306</v>
      </c>
      <c r="E131">
        <f t="shared" si="42"/>
        <v>5</v>
      </c>
      <c r="F131">
        <f t="shared" si="43"/>
        <v>2</v>
      </c>
      <c r="G131">
        <f t="shared" si="44"/>
        <v>4</v>
      </c>
      <c r="H131">
        <f t="shared" si="45"/>
        <v>3</v>
      </c>
      <c r="I131">
        <v>1</v>
      </c>
      <c r="J131">
        <v>1</v>
      </c>
      <c r="L131" s="4">
        <f t="shared" ca="1" si="1"/>
        <v>0.29525553887659683</v>
      </c>
      <c r="M131">
        <f t="shared" ca="1" si="34"/>
        <v>0</v>
      </c>
      <c r="N131">
        <f t="shared" ca="1" si="52"/>
        <v>2</v>
      </c>
      <c r="O131">
        <f t="shared" ca="1" si="53"/>
        <v>3</v>
      </c>
      <c r="Q131">
        <f t="shared" ca="1" si="35"/>
        <v>0.50781649686299557</v>
      </c>
      <c r="R131">
        <f t="shared" ca="1" si="36"/>
        <v>0.76172474529449341</v>
      </c>
      <c r="T131" s="2">
        <f t="shared" ca="1" si="37"/>
        <v>35.225710761742242</v>
      </c>
      <c r="U131" s="2">
        <f t="shared" ca="1" si="38"/>
        <v>22329.913980912454</v>
      </c>
      <c r="W131" s="2">
        <f t="shared" ca="1" si="54"/>
        <v>35.225710761742242</v>
      </c>
      <c r="X131" s="2">
        <f t="shared" ca="1" si="55"/>
        <v>22329.913980912454</v>
      </c>
    </row>
    <row r="132" spans="2:24">
      <c r="B132">
        <f t="shared" si="39"/>
        <v>122</v>
      </c>
      <c r="C132" s="2">
        <f t="shared" ca="1" si="50"/>
        <v>35.225710761742242</v>
      </c>
      <c r="D132" s="2">
        <f t="shared" ca="1" si="51"/>
        <v>22329.913980912454</v>
      </c>
      <c r="E132">
        <f t="shared" si="42"/>
        <v>5</v>
      </c>
      <c r="F132">
        <f t="shared" si="43"/>
        <v>2</v>
      </c>
      <c r="G132">
        <f t="shared" si="44"/>
        <v>4</v>
      </c>
      <c r="H132">
        <f t="shared" si="45"/>
        <v>3</v>
      </c>
      <c r="I132">
        <v>1</v>
      </c>
      <c r="J132">
        <v>1</v>
      </c>
      <c r="L132" s="4">
        <f t="shared" ca="1" si="1"/>
        <v>0.30712467728680903</v>
      </c>
      <c r="M132">
        <f t="shared" ca="1" si="34"/>
        <v>0</v>
      </c>
      <c r="N132">
        <f t="shared" ca="1" si="52"/>
        <v>2</v>
      </c>
      <c r="O132">
        <f t="shared" ca="1" si="53"/>
        <v>3</v>
      </c>
      <c r="Q132">
        <f t="shared" ca="1" si="35"/>
        <v>0.61794882365809534</v>
      </c>
      <c r="R132">
        <f t="shared" ca="1" si="36"/>
        <v>0.92692323548714306</v>
      </c>
      <c r="T132" s="2">
        <f t="shared" ca="1" si="37"/>
        <v>21.767686527738928</v>
      </c>
      <c r="U132" s="2">
        <f t="shared" ca="1" si="38"/>
        <v>20698.116115336961</v>
      </c>
      <c r="W132" s="2">
        <f t="shared" ca="1" si="54"/>
        <v>21.767686527738928</v>
      </c>
      <c r="X132" s="2">
        <f t="shared" ca="1" si="55"/>
        <v>20698.116115336961</v>
      </c>
    </row>
    <row r="133" spans="2:24">
      <c r="B133">
        <f t="shared" si="39"/>
        <v>123</v>
      </c>
      <c r="C133" s="2">
        <f t="shared" ca="1" si="50"/>
        <v>21.767686527738928</v>
      </c>
      <c r="D133" s="2">
        <f t="shared" ca="1" si="51"/>
        <v>20698.116115336961</v>
      </c>
      <c r="E133">
        <f t="shared" si="42"/>
        <v>5</v>
      </c>
      <c r="F133">
        <f t="shared" si="43"/>
        <v>2</v>
      </c>
      <c r="G133">
        <f t="shared" si="44"/>
        <v>4</v>
      </c>
      <c r="H133">
        <f t="shared" si="45"/>
        <v>3</v>
      </c>
      <c r="I133">
        <v>1</v>
      </c>
      <c r="J133">
        <v>1</v>
      </c>
      <c r="L133" s="4">
        <f t="shared" ca="1" si="1"/>
        <v>5.9038459051298231E-2</v>
      </c>
      <c r="M133">
        <f t="shared" ca="1" si="34"/>
        <v>0</v>
      </c>
      <c r="N133">
        <f t="shared" ca="1" si="52"/>
        <v>2</v>
      </c>
      <c r="O133">
        <f t="shared" ca="1" si="53"/>
        <v>3</v>
      </c>
      <c r="Q133">
        <f t="shared" ca="1" si="35"/>
        <v>0.65104412923547572</v>
      </c>
      <c r="R133">
        <f t="shared" ca="1" si="36"/>
        <v>0.97656619385321364</v>
      </c>
      <c r="T133" s="2">
        <f t="shared" ca="1" si="37"/>
        <v>14.171724520922586</v>
      </c>
      <c r="U133" s="2">
        <f t="shared" ca="1" si="38"/>
        <v>20213.080474686481</v>
      </c>
      <c r="W133" s="2">
        <f t="shared" ca="1" si="54"/>
        <v>14.171724520922586</v>
      </c>
      <c r="X133" s="2">
        <f t="shared" ca="1" si="55"/>
        <v>20213.080474686481</v>
      </c>
    </row>
    <row r="134" spans="2:24">
      <c r="B134">
        <f t="shared" si="39"/>
        <v>124</v>
      </c>
      <c r="C134" s="2">
        <f t="shared" ca="1" si="50"/>
        <v>14.171724520922586</v>
      </c>
      <c r="D134" s="2">
        <f t="shared" ca="1" si="51"/>
        <v>20213.080474686481</v>
      </c>
      <c r="E134">
        <f t="shared" si="42"/>
        <v>5</v>
      </c>
      <c r="F134">
        <f t="shared" si="43"/>
        <v>2</v>
      </c>
      <c r="G134">
        <f t="shared" si="44"/>
        <v>4</v>
      </c>
      <c r="H134">
        <f t="shared" si="45"/>
        <v>3</v>
      </c>
      <c r="I134">
        <v>1</v>
      </c>
      <c r="J134">
        <v>1</v>
      </c>
      <c r="L134" s="4">
        <f t="shared" ca="1" si="1"/>
        <v>7.9659731244196785E-2</v>
      </c>
      <c r="M134">
        <f t="shared" ca="1" si="34"/>
        <v>0</v>
      </c>
      <c r="N134">
        <f t="shared" ca="1" si="52"/>
        <v>2</v>
      </c>
      <c r="O134">
        <f t="shared" ca="1" si="53"/>
        <v>3</v>
      </c>
      <c r="Q134">
        <f t="shared" ca="1" si="35"/>
        <v>0.6616545846838312</v>
      </c>
      <c r="R134">
        <f t="shared" ca="1" si="36"/>
        <v>0.99248187702574686</v>
      </c>
      <c r="T134" s="2">
        <f t="shared" ca="1" si="37"/>
        <v>9.3767865021447001</v>
      </c>
      <c r="U134" s="2">
        <f t="shared" ca="1" si="38"/>
        <v>20061.116049989312</v>
      </c>
      <c r="W134" s="2">
        <f t="shared" ca="1" si="54"/>
        <v>9.3767865021447001</v>
      </c>
      <c r="X134" s="2">
        <f t="shared" ca="1" si="55"/>
        <v>20061.116049989312</v>
      </c>
    </row>
    <row r="135" spans="2:24">
      <c r="B135">
        <f t="shared" si="39"/>
        <v>125</v>
      </c>
      <c r="C135" s="2">
        <f t="shared" ca="1" si="50"/>
        <v>9.3767865021447001</v>
      </c>
      <c r="D135" s="2">
        <f t="shared" ca="1" si="51"/>
        <v>20061.116049989312</v>
      </c>
      <c r="E135">
        <f t="shared" si="42"/>
        <v>5</v>
      </c>
      <c r="F135">
        <f t="shared" si="43"/>
        <v>2</v>
      </c>
      <c r="G135">
        <f t="shared" si="44"/>
        <v>4</v>
      </c>
      <c r="H135">
        <f t="shared" si="45"/>
        <v>3</v>
      </c>
      <c r="I135">
        <v>1</v>
      </c>
      <c r="J135">
        <v>1</v>
      </c>
      <c r="L135" s="4">
        <f t="shared" ca="1" si="1"/>
        <v>0.90002054293656131</v>
      </c>
      <c r="M135">
        <f t="shared" ca="1" si="34"/>
        <v>1</v>
      </c>
      <c r="N135">
        <f t="shared" ca="1" si="52"/>
        <v>5</v>
      </c>
      <c r="O135">
        <f t="shared" ca="1" si="53"/>
        <v>4</v>
      </c>
      <c r="Q135">
        <f t="shared" ca="1" si="35"/>
        <v>1.6627595786964782</v>
      </c>
      <c r="R135">
        <f t="shared" ca="1" si="36"/>
        <v>1.3302076629571824</v>
      </c>
      <c r="T135" s="2">
        <f t="shared" ca="1" si="37"/>
        <v>15.591341573832945</v>
      </c>
      <c r="U135" s="2">
        <f t="shared" ca="1" si="38"/>
        <v>26685.450297169104</v>
      </c>
      <c r="W135" s="2">
        <f t="shared" ca="1" si="54"/>
        <v>15.591341573832945</v>
      </c>
      <c r="X135" s="2">
        <f t="shared" ca="1" si="55"/>
        <v>26685.450297169104</v>
      </c>
    </row>
    <row r="136" spans="2:24">
      <c r="B136">
        <f t="shared" si="39"/>
        <v>126</v>
      </c>
      <c r="C136" s="2">
        <f t="shared" ca="1" si="50"/>
        <v>15.591341573832945</v>
      </c>
      <c r="D136" s="2">
        <f t="shared" ca="1" si="51"/>
        <v>26685.450297169104</v>
      </c>
      <c r="E136">
        <f t="shared" si="42"/>
        <v>5</v>
      </c>
      <c r="F136">
        <f t="shared" si="43"/>
        <v>2</v>
      </c>
      <c r="G136">
        <f t="shared" si="44"/>
        <v>4</v>
      </c>
      <c r="H136">
        <f t="shared" si="45"/>
        <v>3</v>
      </c>
      <c r="I136">
        <v>1</v>
      </c>
      <c r="J136">
        <v>1</v>
      </c>
      <c r="L136" s="4">
        <f t="shared" ca="1" si="1"/>
        <v>0.43294544750252995</v>
      </c>
      <c r="M136">
        <f t="shared" ca="1" si="34"/>
        <v>0</v>
      </c>
      <c r="N136">
        <f t="shared" ca="1" si="52"/>
        <v>2</v>
      </c>
      <c r="O136">
        <f t="shared" ca="1" si="53"/>
        <v>3</v>
      </c>
      <c r="Q136">
        <f t="shared" ca="1" si="35"/>
        <v>0.54494366118718773</v>
      </c>
      <c r="R136">
        <f t="shared" ca="1" si="36"/>
        <v>0.81741549178078166</v>
      </c>
      <c r="T136" s="2">
        <f t="shared" ca="1" si="37"/>
        <v>8.4964027600645355</v>
      </c>
      <c r="U136" s="2">
        <f t="shared" ca="1" si="38"/>
        <v>21813.100478052089</v>
      </c>
      <c r="W136" s="2">
        <f t="shared" ca="1" si="54"/>
        <v>8.4964027600645355</v>
      </c>
      <c r="X136" s="2">
        <f t="shared" ca="1" si="55"/>
        <v>21813.100478052089</v>
      </c>
    </row>
    <row r="137" spans="2:24">
      <c r="B137">
        <f t="shared" si="39"/>
        <v>127</v>
      </c>
      <c r="C137" s="2">
        <f t="shared" ca="1" si="50"/>
        <v>8.4964027600645355</v>
      </c>
      <c r="D137" s="2">
        <f t="shared" ca="1" si="51"/>
        <v>21813.100478052089</v>
      </c>
      <c r="E137">
        <f t="shared" si="42"/>
        <v>5</v>
      </c>
      <c r="F137">
        <f t="shared" si="43"/>
        <v>2</v>
      </c>
      <c r="G137">
        <f t="shared" si="44"/>
        <v>4</v>
      </c>
      <c r="H137">
        <f t="shared" si="45"/>
        <v>3</v>
      </c>
      <c r="I137">
        <v>1</v>
      </c>
      <c r="J137">
        <v>1</v>
      </c>
      <c r="L137" s="4">
        <f t="shared" ca="1" si="1"/>
        <v>0.95242054923725061</v>
      </c>
      <c r="M137">
        <f t="shared" ca="1" si="34"/>
        <v>1</v>
      </c>
      <c r="N137">
        <f t="shared" ca="1" si="52"/>
        <v>5</v>
      </c>
      <c r="O137">
        <f t="shared" ca="1" si="53"/>
        <v>4</v>
      </c>
      <c r="Q137">
        <f t="shared" ca="1" si="35"/>
        <v>1.5712599272523966</v>
      </c>
      <c r="R137">
        <f t="shared" ca="1" si="36"/>
        <v>1.2570079418019173</v>
      </c>
      <c r="T137" s="2">
        <f t="shared" ca="1" si="37"/>
        <v>13.350057182686063</v>
      </c>
      <c r="U137" s="2">
        <f t="shared" ca="1" si="38"/>
        <v>27419.240536234676</v>
      </c>
      <c r="W137" s="2">
        <f t="shared" ca="1" si="54"/>
        <v>13.350057182686063</v>
      </c>
      <c r="X137" s="2">
        <f t="shared" ca="1" si="55"/>
        <v>27419.240536234676</v>
      </c>
    </row>
    <row r="138" spans="2:24">
      <c r="B138">
        <f t="shared" si="39"/>
        <v>128</v>
      </c>
      <c r="C138" s="2">
        <f t="shared" ca="1" si="50"/>
        <v>13.350057182686063</v>
      </c>
      <c r="D138" s="2">
        <f t="shared" ca="1" si="51"/>
        <v>27419.240536234676</v>
      </c>
      <c r="E138">
        <f t="shared" si="42"/>
        <v>5</v>
      </c>
      <c r="F138">
        <f t="shared" si="43"/>
        <v>2</v>
      </c>
      <c r="G138">
        <f t="shared" si="44"/>
        <v>4</v>
      </c>
      <c r="H138">
        <f t="shared" si="45"/>
        <v>3</v>
      </c>
      <c r="I138">
        <v>1</v>
      </c>
      <c r="J138">
        <v>1</v>
      </c>
      <c r="L138" s="4">
        <f t="shared" ca="1" si="1"/>
        <v>0.35070170126966793</v>
      </c>
      <c r="M138">
        <f t="shared" ca="1" si="34"/>
        <v>0</v>
      </c>
      <c r="N138">
        <f t="shared" ca="1" si="52"/>
        <v>2</v>
      </c>
      <c r="O138">
        <f t="shared" ca="1" si="53"/>
        <v>3</v>
      </c>
      <c r="Q138">
        <f t="shared" ca="1" si="35"/>
        <v>0.53429377136182132</v>
      </c>
      <c r="R138">
        <f t="shared" ca="1" si="36"/>
        <v>0.80144065704273204</v>
      </c>
      <c r="T138" s="2">
        <f t="shared" ca="1" si="37"/>
        <v>7.1328524000333076</v>
      </c>
      <c r="U138" s="2">
        <f t="shared" ca="1" si="38"/>
        <v>21974.894150972632</v>
      </c>
      <c r="W138" s="2">
        <f t="shared" ca="1" si="54"/>
        <v>7.1328524000333076</v>
      </c>
      <c r="X138" s="2">
        <f t="shared" ca="1" si="55"/>
        <v>21974.894150972632</v>
      </c>
    </row>
    <row r="139" spans="2:24">
      <c r="B139">
        <f t="shared" si="39"/>
        <v>129</v>
      </c>
      <c r="C139" s="2">
        <f t="shared" ca="1" si="50"/>
        <v>7.1328524000333076</v>
      </c>
      <c r="D139" s="2">
        <f t="shared" ca="1" si="51"/>
        <v>21974.894150972632</v>
      </c>
      <c r="E139">
        <f t="shared" si="42"/>
        <v>5</v>
      </c>
      <c r="F139">
        <f t="shared" si="43"/>
        <v>2</v>
      </c>
      <c r="G139">
        <f t="shared" si="44"/>
        <v>4</v>
      </c>
      <c r="H139">
        <f t="shared" si="45"/>
        <v>3</v>
      </c>
      <c r="I139">
        <v>1</v>
      </c>
      <c r="J139">
        <v>1</v>
      </c>
      <c r="L139" s="4">
        <f t="shared" ca="1" si="1"/>
        <v>0.78020318192954963</v>
      </c>
      <c r="M139">
        <f t="shared" ca="1" si="34"/>
        <v>1</v>
      </c>
      <c r="N139">
        <f t="shared" ca="1" si="52"/>
        <v>5</v>
      </c>
      <c r="O139">
        <f t="shared" ca="1" si="53"/>
        <v>4</v>
      </c>
      <c r="Q139">
        <f t="shared" ca="1" si="35"/>
        <v>1.56337808090548</v>
      </c>
      <c r="R139">
        <f t="shared" ca="1" si="36"/>
        <v>1.2507024647243841</v>
      </c>
      <c r="T139" s="2">
        <f t="shared" ca="1" si="37"/>
        <v>11.15134509654612</v>
      </c>
      <c r="U139" s="2">
        <f t="shared" ca="1" si="38"/>
        <v>27484.054276678922</v>
      </c>
      <c r="W139" s="2">
        <f t="shared" ca="1" si="54"/>
        <v>11.15134509654612</v>
      </c>
      <c r="X139" s="2">
        <f t="shared" ca="1" si="55"/>
        <v>27484.054276678922</v>
      </c>
    </row>
    <row r="140" spans="2:24">
      <c r="B140">
        <f t="shared" si="39"/>
        <v>130</v>
      </c>
      <c r="C140" s="2">
        <f t="shared" ca="1" si="50"/>
        <v>11.15134509654612</v>
      </c>
      <c r="D140" s="2">
        <f t="shared" ca="1" si="51"/>
        <v>27484.054276678922</v>
      </c>
      <c r="E140">
        <f t="shared" si="42"/>
        <v>5</v>
      </c>
      <c r="F140">
        <f t="shared" si="43"/>
        <v>2</v>
      </c>
      <c r="G140">
        <f t="shared" si="44"/>
        <v>4</v>
      </c>
      <c r="H140">
        <f t="shared" si="45"/>
        <v>3</v>
      </c>
      <c r="I140">
        <v>1</v>
      </c>
      <c r="J140">
        <v>1</v>
      </c>
      <c r="L140" s="4">
        <f t="shared" ca="1" si="1"/>
        <v>0.14111311765425594</v>
      </c>
      <c r="M140">
        <f t="shared" ca="1" si="34"/>
        <v>0</v>
      </c>
      <c r="N140">
        <f t="shared" ca="1" si="52"/>
        <v>2</v>
      </c>
      <c r="O140">
        <f t="shared" ca="1" si="53"/>
        <v>3</v>
      </c>
      <c r="Q140">
        <f t="shared" ref="Q140:Q203" ca="1" si="56">N140/(1 + 0.0001*($C140 + $D140))</f>
        <v>0.53340152876465174</v>
      </c>
      <c r="R140">
        <f t="shared" ref="R140:R203" ca="1" si="57">O140/(1 + 0.0001*($C140 + $D140))</f>
        <v>0.80010229314697756</v>
      </c>
      <c r="T140" s="2">
        <f t="shared" ref="T140:T203" ca="1" si="58">C140*(1 - I140) + C140*Q140</f>
        <v>5.948144522279903</v>
      </c>
      <c r="U140" s="2">
        <f t="shared" ref="U140:U203" ca="1" si="59">D140*(1 - J140) + D140*R140</f>
        <v>21990.054851746801</v>
      </c>
      <c r="W140" s="2">
        <f t="shared" ca="1" si="54"/>
        <v>5.948144522279903</v>
      </c>
      <c r="X140" s="2">
        <f t="shared" ca="1" si="55"/>
        <v>21990.054851746801</v>
      </c>
    </row>
    <row r="141" spans="2:24">
      <c r="B141">
        <f t="shared" si="39"/>
        <v>131</v>
      </c>
      <c r="C141" s="2">
        <f t="shared" ca="1" si="50"/>
        <v>5.948144522279903</v>
      </c>
      <c r="D141" s="2">
        <f t="shared" ca="1" si="51"/>
        <v>21990.054851746801</v>
      </c>
      <c r="E141">
        <f t="shared" si="42"/>
        <v>5</v>
      </c>
      <c r="F141">
        <f t="shared" si="43"/>
        <v>2</v>
      </c>
      <c r="G141">
        <f t="shared" si="44"/>
        <v>4</v>
      </c>
      <c r="H141">
        <f t="shared" si="45"/>
        <v>3</v>
      </c>
      <c r="I141">
        <v>1</v>
      </c>
      <c r="J141">
        <v>1</v>
      </c>
      <c r="L141" s="4">
        <f t="shared" ca="1" si="1"/>
        <v>7.2485984508559365E-2</v>
      </c>
      <c r="M141">
        <f t="shared" ca="1" si="34"/>
        <v>0</v>
      </c>
      <c r="N141">
        <f t="shared" ca="1" si="52"/>
        <v>2</v>
      </c>
      <c r="O141">
        <f t="shared" ca="1" si="53"/>
        <v>3</v>
      </c>
      <c r="Q141">
        <f t="shared" ca="1" si="56"/>
        <v>0.62507807623133782</v>
      </c>
      <c r="R141">
        <f t="shared" ca="1" si="57"/>
        <v>0.93761711434700679</v>
      </c>
      <c r="T141" s="2">
        <f t="shared" ca="1" si="58"/>
        <v>3.7180547351326916</v>
      </c>
      <c r="U141" s="2">
        <f t="shared" ca="1" si="59"/>
        <v>20618.251774427234</v>
      </c>
      <c r="W141" s="2">
        <f t="shared" ca="1" si="54"/>
        <v>3.7180547351326916</v>
      </c>
      <c r="X141" s="2">
        <f t="shared" ca="1" si="55"/>
        <v>20618.251774427234</v>
      </c>
    </row>
    <row r="142" spans="2:24">
      <c r="B142">
        <f t="shared" si="39"/>
        <v>132</v>
      </c>
      <c r="C142" s="2">
        <f t="shared" ca="1" si="50"/>
        <v>3.7180547351326916</v>
      </c>
      <c r="D142" s="2">
        <f t="shared" ca="1" si="51"/>
        <v>20618.251774427234</v>
      </c>
      <c r="E142">
        <f t="shared" si="42"/>
        <v>5</v>
      </c>
      <c r="F142">
        <f t="shared" si="43"/>
        <v>2</v>
      </c>
      <c r="G142">
        <f t="shared" si="44"/>
        <v>4</v>
      </c>
      <c r="H142">
        <f t="shared" si="45"/>
        <v>3</v>
      </c>
      <c r="I142">
        <v>1</v>
      </c>
      <c r="J142">
        <v>1</v>
      </c>
      <c r="L142" s="4">
        <f t="shared" ca="1" si="1"/>
        <v>0.61012363054447172</v>
      </c>
      <c r="M142">
        <f t="shared" ca="1" si="34"/>
        <v>1</v>
      </c>
      <c r="N142">
        <f t="shared" ca="1" si="52"/>
        <v>5</v>
      </c>
      <c r="O142">
        <f t="shared" ca="1" si="53"/>
        <v>4</v>
      </c>
      <c r="Q142">
        <f t="shared" ca="1" si="56"/>
        <v>1.6328146190119768</v>
      </c>
      <c r="R142">
        <f t="shared" ca="1" si="57"/>
        <v>1.3062516952095813</v>
      </c>
      <c r="T142" s="2">
        <f t="shared" ca="1" si="58"/>
        <v>6.0708941258113622</v>
      </c>
      <c r="U142" s="2">
        <f t="shared" ca="1" si="59"/>
        <v>26932.62633260353</v>
      </c>
      <c r="W142" s="2">
        <f t="shared" ca="1" si="54"/>
        <v>6.0708941258113622</v>
      </c>
      <c r="X142" s="2">
        <f t="shared" ca="1" si="55"/>
        <v>26932.62633260353</v>
      </c>
    </row>
    <row r="143" spans="2:24">
      <c r="B143">
        <f t="shared" si="39"/>
        <v>133</v>
      </c>
      <c r="C143" s="2">
        <f t="shared" ca="1" si="50"/>
        <v>6.0708941258113622</v>
      </c>
      <c r="D143" s="2">
        <f t="shared" ca="1" si="51"/>
        <v>26932.62633260353</v>
      </c>
      <c r="E143">
        <f t="shared" si="42"/>
        <v>5</v>
      </c>
      <c r="F143">
        <f t="shared" si="43"/>
        <v>2</v>
      </c>
      <c r="G143">
        <f t="shared" si="44"/>
        <v>4</v>
      </c>
      <c r="H143">
        <f t="shared" si="45"/>
        <v>3</v>
      </c>
      <c r="I143">
        <v>1</v>
      </c>
      <c r="J143">
        <v>1</v>
      </c>
      <c r="L143" s="4">
        <f t="shared" ca="1" si="1"/>
        <v>0.50980545278984812</v>
      </c>
      <c r="M143">
        <f t="shared" ca="1" si="34"/>
        <v>1</v>
      </c>
      <c r="N143">
        <f t="shared" ca="1" si="52"/>
        <v>5</v>
      </c>
      <c r="O143">
        <f t="shared" ca="1" si="53"/>
        <v>4</v>
      </c>
      <c r="Q143">
        <f t="shared" ca="1" si="56"/>
        <v>1.3535940288608588</v>
      </c>
      <c r="R143">
        <f t="shared" ca="1" si="57"/>
        <v>1.0828752230886869</v>
      </c>
      <c r="T143" s="2">
        <f t="shared" ca="1" si="58"/>
        <v>8.2175260385447224</v>
      </c>
      <c r="U143" s="2">
        <f t="shared" ca="1" si="59"/>
        <v>29164.67374828229</v>
      </c>
      <c r="W143" s="2">
        <f t="shared" ca="1" si="54"/>
        <v>8.2175260385447224</v>
      </c>
      <c r="X143" s="2">
        <f t="shared" ca="1" si="55"/>
        <v>29164.67374828229</v>
      </c>
    </row>
    <row r="144" spans="2:24">
      <c r="B144">
        <f t="shared" si="39"/>
        <v>134</v>
      </c>
      <c r="C144" s="2">
        <f t="shared" ca="1" si="50"/>
        <v>8.2175260385447224</v>
      </c>
      <c r="D144" s="2">
        <f t="shared" ca="1" si="51"/>
        <v>29164.67374828229</v>
      </c>
      <c r="E144">
        <f t="shared" si="42"/>
        <v>5</v>
      </c>
      <c r="F144">
        <f t="shared" si="43"/>
        <v>2</v>
      </c>
      <c r="G144">
        <f t="shared" si="44"/>
        <v>4</v>
      </c>
      <c r="H144">
        <f t="shared" si="45"/>
        <v>3</v>
      </c>
      <c r="I144">
        <v>1</v>
      </c>
      <c r="J144">
        <v>1</v>
      </c>
      <c r="L144" s="4">
        <f t="shared" ca="1" si="1"/>
        <v>0.29520449603950927</v>
      </c>
      <c r="M144">
        <f t="shared" ca="1" si="34"/>
        <v>0</v>
      </c>
      <c r="N144">
        <f t="shared" ca="1" si="52"/>
        <v>2</v>
      </c>
      <c r="O144">
        <f t="shared" ca="1" si="53"/>
        <v>3</v>
      </c>
      <c r="Q144">
        <f t="shared" ca="1" si="56"/>
        <v>0.51055715698755888</v>
      </c>
      <c r="R144">
        <f t="shared" ca="1" si="57"/>
        <v>0.76583573548133832</v>
      </c>
      <c r="T144" s="2">
        <f t="shared" ca="1" si="58"/>
        <v>4.1955167317106303</v>
      </c>
      <c r="U144" s="2">
        <f t="shared" ca="1" si="59"/>
        <v>22335.349370089047</v>
      </c>
      <c r="W144" s="2">
        <f t="shared" ca="1" si="54"/>
        <v>4.1955167317106303</v>
      </c>
      <c r="X144" s="2">
        <f t="shared" ca="1" si="55"/>
        <v>22335.349370089047</v>
      </c>
    </row>
    <row r="145" spans="2:24">
      <c r="B145">
        <f t="shared" si="39"/>
        <v>135</v>
      </c>
      <c r="C145" s="2">
        <f t="shared" ca="1" si="50"/>
        <v>4.1955167317106303</v>
      </c>
      <c r="D145" s="2">
        <f t="shared" ca="1" si="51"/>
        <v>22335.349370089047</v>
      </c>
      <c r="E145">
        <f t="shared" si="42"/>
        <v>5</v>
      </c>
      <c r="F145">
        <f t="shared" si="43"/>
        <v>2</v>
      </c>
      <c r="G145">
        <f t="shared" si="44"/>
        <v>4</v>
      </c>
      <c r="H145">
        <f t="shared" si="45"/>
        <v>3</v>
      </c>
      <c r="I145">
        <v>1</v>
      </c>
      <c r="J145">
        <v>1</v>
      </c>
      <c r="L145" s="4">
        <f t="shared" ca="1" si="1"/>
        <v>0.95669908537074233</v>
      </c>
      <c r="M145">
        <f t="shared" ca="1" si="34"/>
        <v>1</v>
      </c>
      <c r="N145">
        <f t="shared" ca="1" si="52"/>
        <v>5</v>
      </c>
      <c r="O145">
        <f t="shared" ca="1" si="53"/>
        <v>4</v>
      </c>
      <c r="Q145">
        <f t="shared" ca="1" si="56"/>
        <v>1.5460947324702876</v>
      </c>
      <c r="R145">
        <f t="shared" ca="1" si="57"/>
        <v>1.23687578597623</v>
      </c>
      <c r="T145" s="2">
        <f t="shared" ca="1" si="58"/>
        <v>6.4866663188887621</v>
      </c>
      <c r="U145" s="2">
        <f t="shared" ca="1" si="59"/>
        <v>27626.052807182583</v>
      </c>
      <c r="W145" s="2">
        <f t="shared" ca="1" si="54"/>
        <v>6.4866663188887621</v>
      </c>
      <c r="X145" s="2">
        <f t="shared" ca="1" si="55"/>
        <v>27626.052807182583</v>
      </c>
    </row>
    <row r="146" spans="2:24">
      <c r="B146">
        <f t="shared" si="39"/>
        <v>136</v>
      </c>
      <c r="C146" s="2">
        <f t="shared" ca="1" si="50"/>
        <v>6.4866663188887621</v>
      </c>
      <c r="D146" s="2">
        <f t="shared" ca="1" si="51"/>
        <v>27626.052807182583</v>
      </c>
      <c r="E146">
        <f t="shared" si="42"/>
        <v>5</v>
      </c>
      <c r="F146">
        <f t="shared" si="43"/>
        <v>2</v>
      </c>
      <c r="G146">
        <f t="shared" si="44"/>
        <v>4</v>
      </c>
      <c r="H146">
        <f t="shared" si="45"/>
        <v>3</v>
      </c>
      <c r="I146">
        <v>1</v>
      </c>
      <c r="J146">
        <v>1</v>
      </c>
      <c r="L146" s="4">
        <f t="shared" ca="1" si="1"/>
        <v>0.96577700812371992</v>
      </c>
      <c r="M146">
        <f t="shared" ca="1" si="34"/>
        <v>1</v>
      </c>
      <c r="N146">
        <f t="shared" ca="1" si="52"/>
        <v>5</v>
      </c>
      <c r="O146">
        <f t="shared" ca="1" si="53"/>
        <v>4</v>
      </c>
      <c r="Q146">
        <f t="shared" ca="1" si="56"/>
        <v>1.3286374159045773</v>
      </c>
      <c r="R146">
        <f t="shared" ca="1" si="57"/>
        <v>1.0629099327236617</v>
      </c>
      <c r="T146" s="2">
        <f t="shared" ca="1" si="58"/>
        <v>8.6184275757636222</v>
      </c>
      <c r="U146" s="2">
        <f t="shared" ca="1" si="59"/>
        <v>29364.005930702766</v>
      </c>
      <c r="W146" s="2">
        <f t="shared" ca="1" si="54"/>
        <v>8.6184275757636222</v>
      </c>
      <c r="X146" s="2">
        <f t="shared" ca="1" si="55"/>
        <v>29364.005930702766</v>
      </c>
    </row>
    <row r="147" spans="2:24">
      <c r="B147">
        <f t="shared" si="39"/>
        <v>137</v>
      </c>
      <c r="C147" s="2">
        <f t="shared" ca="1" si="50"/>
        <v>8.6184275757636222</v>
      </c>
      <c r="D147" s="2">
        <f t="shared" ca="1" si="51"/>
        <v>29364.005930702766</v>
      </c>
      <c r="E147">
        <f t="shared" si="42"/>
        <v>5</v>
      </c>
      <c r="F147">
        <f t="shared" si="43"/>
        <v>2</v>
      </c>
      <c r="G147">
        <f t="shared" si="44"/>
        <v>4</v>
      </c>
      <c r="H147">
        <f t="shared" si="45"/>
        <v>3</v>
      </c>
      <c r="I147">
        <v>1</v>
      </c>
      <c r="J147">
        <v>1</v>
      </c>
      <c r="L147" s="4">
        <f t="shared" ca="1" si="1"/>
        <v>0.80051757904704179</v>
      </c>
      <c r="M147">
        <f t="shared" ca="1" si="34"/>
        <v>1</v>
      </c>
      <c r="N147">
        <f t="shared" ca="1" si="52"/>
        <v>5</v>
      </c>
      <c r="O147">
        <f t="shared" ca="1" si="53"/>
        <v>4</v>
      </c>
      <c r="Q147">
        <f t="shared" ca="1" si="56"/>
        <v>1.2699178887598572</v>
      </c>
      <c r="R147">
        <f t="shared" ca="1" si="57"/>
        <v>1.0159343110078858</v>
      </c>
      <c r="T147" s="2">
        <f t="shared" ca="1" si="58"/>
        <v>10.944695351443473</v>
      </c>
      <c r="U147" s="2">
        <f t="shared" ca="1" si="59"/>
        <v>29831.901133639985</v>
      </c>
      <c r="W147" s="2">
        <f t="shared" ca="1" si="54"/>
        <v>10.944695351443473</v>
      </c>
      <c r="X147" s="2">
        <f t="shared" ca="1" si="55"/>
        <v>29831.901133639985</v>
      </c>
    </row>
    <row r="148" spans="2:24">
      <c r="B148">
        <f t="shared" si="39"/>
        <v>138</v>
      </c>
      <c r="C148" s="2">
        <f t="shared" ca="1" si="50"/>
        <v>10.944695351443473</v>
      </c>
      <c r="D148" s="2">
        <f t="shared" ca="1" si="51"/>
        <v>29831.901133639985</v>
      </c>
      <c r="E148">
        <f t="shared" si="42"/>
        <v>5</v>
      </c>
      <c r="F148">
        <f t="shared" si="43"/>
        <v>2</v>
      </c>
      <c r="G148">
        <f t="shared" si="44"/>
        <v>4</v>
      </c>
      <c r="H148">
        <f t="shared" si="45"/>
        <v>3</v>
      </c>
      <c r="I148">
        <v>1</v>
      </c>
      <c r="J148">
        <v>1</v>
      </c>
      <c r="L148" s="4">
        <f t="shared" ca="1" si="1"/>
        <v>0.4540311679426875</v>
      </c>
      <c r="M148">
        <f t="shared" ca="1" si="34"/>
        <v>0</v>
      </c>
      <c r="N148">
        <f t="shared" ca="1" si="52"/>
        <v>2</v>
      </c>
      <c r="O148">
        <f t="shared" ca="1" si="53"/>
        <v>3</v>
      </c>
      <c r="Q148">
        <f t="shared" ca="1" si="56"/>
        <v>0.50197217552786122</v>
      </c>
      <c r="R148">
        <f t="shared" ca="1" si="57"/>
        <v>0.75295826329179183</v>
      </c>
      <c r="T148" s="2">
        <f t="shared" ca="1" si="58"/>
        <v>5.4939325360537499</v>
      </c>
      <c r="U148" s="2">
        <f t="shared" ca="1" si="59"/>
        <v>22462.176468277998</v>
      </c>
      <c r="W148" s="2">
        <f t="shared" ca="1" si="54"/>
        <v>5.4939325360537499</v>
      </c>
      <c r="X148" s="2">
        <f t="shared" ca="1" si="55"/>
        <v>22462.176468277998</v>
      </c>
    </row>
    <row r="149" spans="2:24">
      <c r="B149">
        <f t="shared" si="39"/>
        <v>139</v>
      </c>
      <c r="C149" s="2">
        <f t="shared" ca="1" si="50"/>
        <v>5.4939325360537499</v>
      </c>
      <c r="D149" s="2">
        <f t="shared" ca="1" si="51"/>
        <v>22462.176468277998</v>
      </c>
      <c r="E149">
        <f t="shared" si="42"/>
        <v>5</v>
      </c>
      <c r="F149">
        <f t="shared" si="43"/>
        <v>2</v>
      </c>
      <c r="G149">
        <f t="shared" si="44"/>
        <v>4</v>
      </c>
      <c r="H149">
        <f t="shared" si="45"/>
        <v>3</v>
      </c>
      <c r="I149">
        <v>1</v>
      </c>
      <c r="J149">
        <v>1</v>
      </c>
      <c r="L149" s="4">
        <f t="shared" ca="1" si="1"/>
        <v>0.42391954726071412</v>
      </c>
      <c r="M149">
        <f t="shared" ca="1" si="34"/>
        <v>0</v>
      </c>
      <c r="N149">
        <f t="shared" ca="1" si="52"/>
        <v>2</v>
      </c>
      <c r="O149">
        <f t="shared" ca="1" si="53"/>
        <v>3</v>
      </c>
      <c r="Q149">
        <f t="shared" ca="1" si="56"/>
        <v>0.61599738303055296</v>
      </c>
      <c r="R149">
        <f t="shared" ca="1" si="57"/>
        <v>0.92399607454582944</v>
      </c>
      <c r="T149" s="2">
        <f t="shared" ca="1" si="58"/>
        <v>3.3842480647555191</v>
      </c>
      <c r="U149" s="2">
        <f t="shared" ca="1" si="59"/>
        <v>20754.962882444572</v>
      </c>
      <c r="W149" s="2">
        <f t="shared" ca="1" si="54"/>
        <v>3.3842480647555191</v>
      </c>
      <c r="X149" s="2">
        <f t="shared" ca="1" si="55"/>
        <v>20754.962882444572</v>
      </c>
    </row>
    <row r="150" spans="2:24">
      <c r="B150">
        <f t="shared" si="39"/>
        <v>140</v>
      </c>
      <c r="C150" s="2">
        <f t="shared" ca="1" si="50"/>
        <v>3.3842480647555191</v>
      </c>
      <c r="D150" s="2">
        <f t="shared" ca="1" si="51"/>
        <v>20754.962882444572</v>
      </c>
      <c r="E150">
        <f t="shared" si="42"/>
        <v>5</v>
      </c>
      <c r="F150">
        <f t="shared" si="43"/>
        <v>2</v>
      </c>
      <c r="G150">
        <f t="shared" si="44"/>
        <v>4</v>
      </c>
      <c r="H150">
        <f t="shared" si="45"/>
        <v>3</v>
      </c>
      <c r="I150">
        <v>1</v>
      </c>
      <c r="J150">
        <v>1</v>
      </c>
      <c r="L150" s="4">
        <f t="shared" ca="1" si="1"/>
        <v>0.47944717205151466</v>
      </c>
      <c r="M150">
        <f t="shared" ca="1" si="34"/>
        <v>0</v>
      </c>
      <c r="N150">
        <f t="shared" ca="1" si="52"/>
        <v>2</v>
      </c>
      <c r="O150">
        <f t="shared" ca="1" si="53"/>
        <v>3</v>
      </c>
      <c r="Q150">
        <f t="shared" ca="1" si="56"/>
        <v>0.65022999822256111</v>
      </c>
      <c r="R150">
        <f t="shared" ca="1" si="57"/>
        <v>0.97534499733384172</v>
      </c>
      <c r="T150" s="2">
        <f t="shared" ca="1" si="58"/>
        <v>2.2005396131306871</v>
      </c>
      <c r="U150" s="2">
        <f t="shared" ca="1" si="59"/>
        <v>20243.249217241886</v>
      </c>
      <c r="W150" s="2">
        <f t="shared" ca="1" si="54"/>
        <v>2.2005396131306871</v>
      </c>
      <c r="X150" s="2">
        <f t="shared" ca="1" si="55"/>
        <v>20243.249217241886</v>
      </c>
    </row>
    <row r="151" spans="2:24">
      <c r="B151">
        <f t="shared" si="39"/>
        <v>141</v>
      </c>
      <c r="C151" s="2">
        <f t="shared" ca="1" si="50"/>
        <v>2.2005396131306871</v>
      </c>
      <c r="D151" s="2">
        <f t="shared" ca="1" si="51"/>
        <v>20243.249217241886</v>
      </c>
      <c r="E151">
        <f t="shared" si="42"/>
        <v>5</v>
      </c>
      <c r="F151">
        <f t="shared" si="43"/>
        <v>2</v>
      </c>
      <c r="G151">
        <f t="shared" si="44"/>
        <v>4</v>
      </c>
      <c r="H151">
        <f t="shared" si="45"/>
        <v>3</v>
      </c>
      <c r="I151">
        <v>1</v>
      </c>
      <c r="J151">
        <v>1</v>
      </c>
      <c r="L151" s="4">
        <f t="shared" ca="1" si="1"/>
        <v>0.26952723211606777</v>
      </c>
      <c r="M151">
        <f t="shared" ca="1" si="34"/>
        <v>0</v>
      </c>
      <c r="N151">
        <f t="shared" ca="1" si="52"/>
        <v>2</v>
      </c>
      <c r="O151">
        <f t="shared" ca="1" si="53"/>
        <v>3</v>
      </c>
      <c r="Q151">
        <f t="shared" ca="1" si="56"/>
        <v>0.66125649182872792</v>
      </c>
      <c r="R151">
        <f t="shared" ca="1" si="57"/>
        <v>0.99188473774309183</v>
      </c>
      <c r="T151" s="2">
        <f t="shared" ca="1" si="58"/>
        <v>1.4551211047089443</v>
      </c>
      <c r="U151" s="2">
        <f t="shared" ca="1" si="59"/>
        <v>20078.969940912019</v>
      </c>
      <c r="W151" s="2">
        <f t="shared" ca="1" si="54"/>
        <v>1.4551211047089443</v>
      </c>
      <c r="X151" s="2">
        <f t="shared" ca="1" si="55"/>
        <v>20078.969940912019</v>
      </c>
    </row>
    <row r="152" spans="2:24">
      <c r="B152">
        <f t="shared" si="39"/>
        <v>142</v>
      </c>
      <c r="C152" s="2">
        <f t="shared" ca="1" si="50"/>
        <v>1.4551211047089443</v>
      </c>
      <c r="D152" s="2">
        <f t="shared" ca="1" si="51"/>
        <v>20078.969940912019</v>
      </c>
      <c r="E152">
        <f t="shared" si="42"/>
        <v>5</v>
      </c>
      <c r="F152">
        <f t="shared" si="43"/>
        <v>2</v>
      </c>
      <c r="G152">
        <f t="shared" si="44"/>
        <v>4</v>
      </c>
      <c r="H152">
        <f t="shared" si="45"/>
        <v>3</v>
      </c>
      <c r="I152">
        <v>1</v>
      </c>
      <c r="J152">
        <v>1</v>
      </c>
      <c r="L152" s="4">
        <f t="shared" ca="1" si="1"/>
        <v>0.72034473491894191</v>
      </c>
      <c r="M152">
        <f t="shared" ca="1" si="34"/>
        <v>1</v>
      </c>
      <c r="N152">
        <f t="shared" ca="1" si="52"/>
        <v>5</v>
      </c>
      <c r="O152">
        <f t="shared" ca="1" si="53"/>
        <v>4</v>
      </c>
      <c r="Q152">
        <f t="shared" ca="1" si="56"/>
        <v>1.6622105537709371</v>
      </c>
      <c r="R152">
        <f t="shared" ca="1" si="57"/>
        <v>1.3297684430167498</v>
      </c>
      <c r="T152" s="2">
        <f t="shared" ca="1" si="58"/>
        <v>2.4187176572620319</v>
      </c>
      <c r="U152" s="2">
        <f t="shared" ca="1" si="59"/>
        <v>26700.380595706694</v>
      </c>
      <c r="W152" s="2">
        <f t="shared" ca="1" si="54"/>
        <v>2.4187176572620319</v>
      </c>
      <c r="X152" s="2">
        <f t="shared" ca="1" si="55"/>
        <v>26700.380595706694</v>
      </c>
    </row>
    <row r="153" spans="2:24">
      <c r="B153">
        <f t="shared" si="39"/>
        <v>143</v>
      </c>
      <c r="C153" s="2">
        <f t="shared" ca="1" si="50"/>
        <v>2.4187176572620319</v>
      </c>
      <c r="D153" s="2">
        <f t="shared" ca="1" si="51"/>
        <v>26700.380595706694</v>
      </c>
      <c r="E153">
        <f t="shared" si="42"/>
        <v>5</v>
      </c>
      <c r="F153">
        <f t="shared" si="43"/>
        <v>2</v>
      </c>
      <c r="G153">
        <f t="shared" si="44"/>
        <v>4</v>
      </c>
      <c r="H153">
        <f t="shared" si="45"/>
        <v>3</v>
      </c>
      <c r="I153">
        <v>1</v>
      </c>
      <c r="J153">
        <v>1</v>
      </c>
      <c r="L153" s="4">
        <f t="shared" ca="1" si="1"/>
        <v>0.39064926093159236</v>
      </c>
      <c r="M153">
        <f t="shared" ca="1" si="34"/>
        <v>0</v>
      </c>
      <c r="N153">
        <f t="shared" ca="1" si="52"/>
        <v>2</v>
      </c>
      <c r="O153">
        <f t="shared" ca="1" si="53"/>
        <v>3</v>
      </c>
      <c r="Q153">
        <f t="shared" ca="1" si="56"/>
        <v>0.54491756416840242</v>
      </c>
      <c r="R153">
        <f t="shared" ca="1" si="57"/>
        <v>0.81737634625260358</v>
      </c>
      <c r="T153" s="2">
        <f t="shared" ca="1" si="58"/>
        <v>1.3180017342063313</v>
      </c>
      <c r="U153" s="2">
        <f t="shared" ca="1" si="59"/>
        <v>21824.259534872654</v>
      </c>
      <c r="W153" s="2">
        <f t="shared" ca="1" si="54"/>
        <v>1.3180017342063313</v>
      </c>
      <c r="X153" s="2">
        <f t="shared" ca="1" si="55"/>
        <v>21824.259534872654</v>
      </c>
    </row>
    <row r="154" spans="2:24">
      <c r="B154">
        <f t="shared" si="39"/>
        <v>144</v>
      </c>
      <c r="C154" s="2">
        <f t="shared" ca="1" si="50"/>
        <v>1.3180017342063313</v>
      </c>
      <c r="D154" s="2">
        <f t="shared" ca="1" si="51"/>
        <v>21824.259534872654</v>
      </c>
      <c r="E154">
        <f t="shared" si="42"/>
        <v>5</v>
      </c>
      <c r="F154">
        <f t="shared" si="43"/>
        <v>2</v>
      </c>
      <c r="G154">
        <f t="shared" si="44"/>
        <v>4</v>
      </c>
      <c r="H154">
        <f t="shared" si="45"/>
        <v>3</v>
      </c>
      <c r="I154">
        <v>1</v>
      </c>
      <c r="J154">
        <v>1</v>
      </c>
      <c r="L154" s="4">
        <f t="shared" ca="1" si="1"/>
        <v>0.81529192329426281</v>
      </c>
      <c r="M154">
        <f t="shared" ca="1" si="34"/>
        <v>1</v>
      </c>
      <c r="N154">
        <f t="shared" ca="1" si="52"/>
        <v>5</v>
      </c>
      <c r="O154">
        <f t="shared" ca="1" si="53"/>
        <v>4</v>
      </c>
      <c r="Q154">
        <f t="shared" ca="1" si="56"/>
        <v>1.5710633983778708</v>
      </c>
      <c r="R154">
        <f t="shared" ca="1" si="57"/>
        <v>1.2568507187022966</v>
      </c>
      <c r="T154" s="2">
        <f t="shared" ca="1" si="58"/>
        <v>2.0706642836101259</v>
      </c>
      <c r="U154" s="2">
        <f t="shared" ca="1" si="59"/>
        <v>27429.836281550142</v>
      </c>
      <c r="W154" s="2">
        <f t="shared" ca="1" si="54"/>
        <v>2.0706642836101259</v>
      </c>
      <c r="X154" s="2">
        <f t="shared" ca="1" si="55"/>
        <v>27429.836281550142</v>
      </c>
    </row>
    <row r="155" spans="2:24">
      <c r="B155">
        <f t="shared" si="39"/>
        <v>145</v>
      </c>
      <c r="C155" s="2">
        <f t="shared" ca="1" si="50"/>
        <v>2.0706642836101259</v>
      </c>
      <c r="D155" s="2">
        <f t="shared" ca="1" si="51"/>
        <v>27429.836281550142</v>
      </c>
      <c r="E155">
        <f t="shared" si="42"/>
        <v>5</v>
      </c>
      <c r="F155">
        <f t="shared" si="43"/>
        <v>2</v>
      </c>
      <c r="G155">
        <f t="shared" si="44"/>
        <v>4</v>
      </c>
      <c r="H155">
        <f t="shared" si="45"/>
        <v>3</v>
      </c>
      <c r="I155">
        <v>1</v>
      </c>
      <c r="J155">
        <v>1</v>
      </c>
      <c r="L155" s="4">
        <f t="shared" ca="1" si="1"/>
        <v>0.28061675197024127</v>
      </c>
      <c r="M155">
        <f t="shared" ca="1" si="34"/>
        <v>0</v>
      </c>
      <c r="N155">
        <f t="shared" ca="1" si="52"/>
        <v>2</v>
      </c>
      <c r="O155">
        <f t="shared" ca="1" si="53"/>
        <v>3</v>
      </c>
      <c r="Q155">
        <f t="shared" ca="1" si="56"/>
        <v>0.53430352957815419</v>
      </c>
      <c r="R155">
        <f t="shared" ca="1" si="57"/>
        <v>0.80145529436723129</v>
      </c>
      <c r="T155" s="2">
        <f t="shared" ca="1" si="58"/>
        <v>1.1063632353043102</v>
      </c>
      <c r="U155" s="2">
        <f t="shared" ca="1" si="59"/>
        <v>21983.787511474729</v>
      </c>
      <c r="W155" s="2">
        <f t="shared" ca="1" si="54"/>
        <v>1.1063632353043102</v>
      </c>
      <c r="X155" s="2">
        <f t="shared" ca="1" si="55"/>
        <v>21983.787511474729</v>
      </c>
    </row>
    <row r="156" spans="2:24">
      <c r="B156">
        <f t="shared" si="39"/>
        <v>146</v>
      </c>
      <c r="C156" s="2">
        <f t="shared" ca="1" si="50"/>
        <v>1.1063632353043102</v>
      </c>
      <c r="D156" s="2">
        <f t="shared" ca="1" si="51"/>
        <v>21983.787511474729</v>
      </c>
      <c r="E156">
        <f t="shared" si="42"/>
        <v>5</v>
      </c>
      <c r="F156">
        <f t="shared" si="43"/>
        <v>2</v>
      </c>
      <c r="G156">
        <f t="shared" si="44"/>
        <v>4</v>
      </c>
      <c r="H156">
        <f t="shared" si="45"/>
        <v>3</v>
      </c>
      <c r="I156">
        <v>1</v>
      </c>
      <c r="J156">
        <v>1</v>
      </c>
      <c r="L156" s="4">
        <f t="shared" ca="1" si="1"/>
        <v>0.49951467200167055</v>
      </c>
      <c r="M156">
        <f t="shared" ca="1" si="34"/>
        <v>0</v>
      </c>
      <c r="N156">
        <f t="shared" ca="1" si="52"/>
        <v>2</v>
      </c>
      <c r="O156">
        <f t="shared" ca="1" si="53"/>
        <v>3</v>
      </c>
      <c r="Q156">
        <f t="shared" ca="1" si="56"/>
        <v>0.62529518085453761</v>
      </c>
      <c r="R156">
        <f t="shared" ca="1" si="57"/>
        <v>0.93794277128180636</v>
      </c>
      <c r="T156" s="2">
        <f t="shared" ca="1" si="58"/>
        <v>0.69180359931042001</v>
      </c>
      <c r="U156" s="2">
        <f t="shared" ca="1" si="59"/>
        <v>20619.534581782973</v>
      </c>
      <c r="W156" s="2">
        <f t="shared" ca="1" si="54"/>
        <v>0.69180359931042001</v>
      </c>
      <c r="X156" s="2">
        <f t="shared" ca="1" si="55"/>
        <v>20619.534581782973</v>
      </c>
    </row>
    <row r="157" spans="2:24">
      <c r="B157">
        <f t="shared" si="39"/>
        <v>147</v>
      </c>
      <c r="C157" s="2">
        <f t="shared" ca="1" si="50"/>
        <v>0.69180359931042001</v>
      </c>
      <c r="D157" s="2">
        <f t="shared" ca="1" si="51"/>
        <v>20619.534581782973</v>
      </c>
      <c r="E157">
        <f t="shared" si="42"/>
        <v>5</v>
      </c>
      <c r="F157">
        <f t="shared" si="43"/>
        <v>2</v>
      </c>
      <c r="G157">
        <f t="shared" si="44"/>
        <v>4</v>
      </c>
      <c r="H157">
        <f t="shared" si="45"/>
        <v>3</v>
      </c>
      <c r="I157">
        <v>1</v>
      </c>
      <c r="J157">
        <v>1</v>
      </c>
      <c r="L157" s="4">
        <f t="shared" ca="1" si="1"/>
        <v>0.82418438141493444</v>
      </c>
      <c r="M157">
        <f t="shared" ca="1" si="34"/>
        <v>1</v>
      </c>
      <c r="N157">
        <f t="shared" ca="1" si="52"/>
        <v>5</v>
      </c>
      <c r="O157">
        <f t="shared" ca="1" si="53"/>
        <v>4</v>
      </c>
      <c r="Q157">
        <f t="shared" ca="1" si="56"/>
        <v>1.6329075876417878</v>
      </c>
      <c r="R157">
        <f t="shared" ca="1" si="57"/>
        <v>1.30632607011343</v>
      </c>
      <c r="T157" s="2">
        <f t="shared" ca="1" si="58"/>
        <v>1.1296513464718838</v>
      </c>
      <c r="U157" s="2">
        <f t="shared" ca="1" si="59"/>
        <v>26935.835577788519</v>
      </c>
      <c r="W157" s="2">
        <f t="shared" ca="1" si="54"/>
        <v>1.1296513464718838</v>
      </c>
      <c r="X157" s="2">
        <f t="shared" ca="1" si="55"/>
        <v>26935.835577788519</v>
      </c>
    </row>
    <row r="158" spans="2:24">
      <c r="B158">
        <f t="shared" si="39"/>
        <v>148</v>
      </c>
      <c r="C158" s="2">
        <f t="shared" ref="C158:C201" ca="1" si="60">W157</f>
        <v>1.1296513464718838</v>
      </c>
      <c r="D158" s="2">
        <f t="shared" ref="D158:D201" ca="1" si="61">X157</f>
        <v>26935.835577788519</v>
      </c>
      <c r="E158">
        <f t="shared" si="42"/>
        <v>5</v>
      </c>
      <c r="F158">
        <f t="shared" si="43"/>
        <v>2</v>
      </c>
      <c r="G158">
        <f t="shared" si="44"/>
        <v>4</v>
      </c>
      <c r="H158">
        <f t="shared" si="45"/>
        <v>3</v>
      </c>
      <c r="I158">
        <v>1</v>
      </c>
      <c r="J158">
        <v>1</v>
      </c>
      <c r="L158" s="4">
        <f t="shared" ca="1" si="1"/>
        <v>1.5468168513881886E-2</v>
      </c>
      <c r="M158">
        <f t="shared" ca="1" si="34"/>
        <v>0</v>
      </c>
      <c r="N158">
        <f t="shared" ref="N158:N201" ca="1" si="62">IF(M158=1, E158, F158)</f>
        <v>2</v>
      </c>
      <c r="O158">
        <f t="shared" ref="O158:O201" ca="1" si="63">IF(M158 &gt; 0.5, G158, H158)</f>
        <v>3</v>
      </c>
      <c r="Q158">
        <f t="shared" ca="1" si="56"/>
        <v>0.54146299989541313</v>
      </c>
      <c r="R158">
        <f t="shared" ca="1" si="57"/>
        <v>0.81219449984311975</v>
      </c>
      <c r="T158" s="2">
        <f t="shared" ca="1" si="58"/>
        <v>0.61166440689655888</v>
      </c>
      <c r="U158" s="2">
        <f t="shared" ca="1" si="59"/>
        <v>21877.137504958457</v>
      </c>
      <c r="W158" s="2">
        <f t="shared" ref="W158:W201" ca="1" si="64">IF(T158&lt;0, 0, T158)</f>
        <v>0.61166440689655888</v>
      </c>
      <c r="X158" s="2">
        <f t="shared" ref="X158:X201" ca="1" si="65">IF(U158 &lt; 0, 0, U158)</f>
        <v>21877.137504958457</v>
      </c>
    </row>
    <row r="159" spans="2:24">
      <c r="B159">
        <f t="shared" si="39"/>
        <v>149</v>
      </c>
      <c r="C159" s="2">
        <f t="shared" ca="1" si="60"/>
        <v>0.61166440689655888</v>
      </c>
      <c r="D159" s="2">
        <f t="shared" ca="1" si="61"/>
        <v>21877.137504958457</v>
      </c>
      <c r="E159">
        <f t="shared" si="42"/>
        <v>5</v>
      </c>
      <c r="F159">
        <f t="shared" si="43"/>
        <v>2</v>
      </c>
      <c r="G159">
        <f t="shared" si="44"/>
        <v>4</v>
      </c>
      <c r="H159">
        <f t="shared" si="45"/>
        <v>3</v>
      </c>
      <c r="I159">
        <v>1</v>
      </c>
      <c r="J159">
        <v>1</v>
      </c>
      <c r="L159" s="4">
        <f t="shared" ca="1" si="1"/>
        <v>0.64992292742770219</v>
      </c>
      <c r="M159">
        <f t="shared" ca="1" si="34"/>
        <v>1</v>
      </c>
      <c r="N159">
        <f t="shared" ca="1" si="62"/>
        <v>5</v>
      </c>
      <c r="O159">
        <f t="shared" ca="1" si="63"/>
        <v>4</v>
      </c>
      <c r="Q159">
        <f t="shared" ca="1" si="56"/>
        <v>1.5684921709607464</v>
      </c>
      <c r="R159">
        <f t="shared" ca="1" si="57"/>
        <v>1.2547937367685971</v>
      </c>
      <c r="T159" s="2">
        <f t="shared" ca="1" si="58"/>
        <v>0.95939083347260101</v>
      </c>
      <c r="U159" s="2">
        <f t="shared" ca="1" si="59"/>
        <v>27451.295119647246</v>
      </c>
      <c r="W159" s="2">
        <f t="shared" ca="1" si="64"/>
        <v>0.95939083347260101</v>
      </c>
      <c r="X159" s="2">
        <f t="shared" ca="1" si="65"/>
        <v>27451.295119647246</v>
      </c>
    </row>
    <row r="160" spans="2:24">
      <c r="B160">
        <f t="shared" si="39"/>
        <v>150</v>
      </c>
      <c r="C160" s="2">
        <f t="shared" ca="1" si="60"/>
        <v>0.95939083347260101</v>
      </c>
      <c r="D160" s="2">
        <f t="shared" ca="1" si="61"/>
        <v>27451.295119647246</v>
      </c>
      <c r="E160">
        <f t="shared" si="42"/>
        <v>5</v>
      </c>
      <c r="F160">
        <f t="shared" si="43"/>
        <v>2</v>
      </c>
      <c r="G160">
        <f t="shared" si="44"/>
        <v>4</v>
      </c>
      <c r="H160">
        <f t="shared" si="45"/>
        <v>3</v>
      </c>
      <c r="I160">
        <v>1</v>
      </c>
      <c r="J160">
        <v>1</v>
      </c>
      <c r="L160" s="4">
        <f t="shared" ca="1" si="1"/>
        <v>0.13895064753316166</v>
      </c>
      <c r="M160">
        <f t="shared" ca="1" si="34"/>
        <v>0</v>
      </c>
      <c r="N160">
        <f t="shared" ca="1" si="62"/>
        <v>2</v>
      </c>
      <c r="O160">
        <f t="shared" ca="1" si="63"/>
        <v>3</v>
      </c>
      <c r="Q160">
        <f t="shared" ca="1" si="56"/>
        <v>0.53401324596902855</v>
      </c>
      <c r="R160">
        <f t="shared" ca="1" si="57"/>
        <v>0.80101986895354282</v>
      </c>
      <c r="T160" s="2">
        <f t="shared" ca="1" si="58"/>
        <v>0.51232741313563535</v>
      </c>
      <c r="U160" s="2">
        <f t="shared" ca="1" si="59"/>
        <v>21989.032819344866</v>
      </c>
      <c r="W160" s="2">
        <f t="shared" ca="1" si="64"/>
        <v>0.51232741313563535</v>
      </c>
      <c r="X160" s="2">
        <f t="shared" ca="1" si="65"/>
        <v>21989.032819344866</v>
      </c>
    </row>
    <row r="161" spans="2:24">
      <c r="B161">
        <f t="shared" si="39"/>
        <v>151</v>
      </c>
      <c r="C161" s="2">
        <f t="shared" ca="1" si="60"/>
        <v>0.51232741313563535</v>
      </c>
      <c r="D161" s="2">
        <f t="shared" ca="1" si="61"/>
        <v>21989.032819344866</v>
      </c>
      <c r="E161">
        <f t="shared" si="42"/>
        <v>5</v>
      </c>
      <c r="F161">
        <f t="shared" si="43"/>
        <v>2</v>
      </c>
      <c r="G161">
        <f t="shared" si="44"/>
        <v>4</v>
      </c>
      <c r="H161">
        <f t="shared" si="45"/>
        <v>3</v>
      </c>
      <c r="I161">
        <v>1</v>
      </c>
      <c r="J161">
        <v>1</v>
      </c>
      <c r="L161" s="4">
        <f t="shared" ca="1" si="1"/>
        <v>0.46823321663465567</v>
      </c>
      <c r="M161">
        <f t="shared" ca="1" si="34"/>
        <v>0</v>
      </c>
      <c r="N161">
        <f t="shared" ca="1" si="62"/>
        <v>2</v>
      </c>
      <c r="O161">
        <f t="shared" ca="1" si="63"/>
        <v>3</v>
      </c>
      <c r="Q161">
        <f t="shared" ca="1" si="56"/>
        <v>0.62520426308802679</v>
      </c>
      <c r="R161">
        <f t="shared" ca="1" si="57"/>
        <v>0.93780639463204019</v>
      </c>
      <c r="T161" s="2">
        <f t="shared" ca="1" si="58"/>
        <v>0.32030928278925996</v>
      </c>
      <c r="U161" s="2">
        <f t="shared" ca="1" si="59"/>
        <v>20621.455589755413</v>
      </c>
      <c r="W161" s="2">
        <f t="shared" ca="1" si="64"/>
        <v>0.32030928278925996</v>
      </c>
      <c r="X161" s="2">
        <f t="shared" ca="1" si="65"/>
        <v>20621.455589755413</v>
      </c>
    </row>
    <row r="162" spans="2:24">
      <c r="B162">
        <f t="shared" si="39"/>
        <v>152</v>
      </c>
      <c r="C162" s="2">
        <f t="shared" ca="1" si="60"/>
        <v>0.32030928278925996</v>
      </c>
      <c r="D162" s="2">
        <f t="shared" ca="1" si="61"/>
        <v>20621.455589755413</v>
      </c>
      <c r="E162">
        <f t="shared" si="42"/>
        <v>5</v>
      </c>
      <c r="F162">
        <f t="shared" si="43"/>
        <v>2</v>
      </c>
      <c r="G162">
        <f t="shared" si="44"/>
        <v>4</v>
      </c>
      <c r="H162">
        <f t="shared" si="45"/>
        <v>3</v>
      </c>
      <c r="I162">
        <v>1</v>
      </c>
      <c r="J162">
        <v>1</v>
      </c>
      <c r="L162" s="4">
        <f t="shared" ca="1" si="1"/>
        <v>0.73626275067861102</v>
      </c>
      <c r="M162">
        <f t="shared" ca="1" si="34"/>
        <v>1</v>
      </c>
      <c r="N162">
        <f t="shared" ca="1" si="62"/>
        <v>5</v>
      </c>
      <c r="O162">
        <f t="shared" ca="1" si="63"/>
        <v>4</v>
      </c>
      <c r="Q162">
        <f t="shared" ca="1" si="56"/>
        <v>1.6328249597558595</v>
      </c>
      <c r="R162">
        <f t="shared" ca="1" si="57"/>
        <v>1.3062599678046876</v>
      </c>
      <c r="T162" s="2">
        <f t="shared" ca="1" si="58"/>
        <v>0.52300899177980165</v>
      </c>
      <c r="U162" s="2">
        <f t="shared" ca="1" si="59"/>
        <v>26936.981914759701</v>
      </c>
      <c r="W162" s="2">
        <f t="shared" ca="1" si="64"/>
        <v>0.52300899177980165</v>
      </c>
      <c r="X162" s="2">
        <f t="shared" ca="1" si="65"/>
        <v>26936.981914759701</v>
      </c>
    </row>
    <row r="163" spans="2:24">
      <c r="B163">
        <f t="shared" si="39"/>
        <v>153</v>
      </c>
      <c r="C163" s="2">
        <f t="shared" ca="1" si="60"/>
        <v>0.52300899177980165</v>
      </c>
      <c r="D163" s="2">
        <f t="shared" ca="1" si="61"/>
        <v>26936.981914759701</v>
      </c>
      <c r="E163">
        <f t="shared" si="42"/>
        <v>5</v>
      </c>
      <c r="F163">
        <f t="shared" si="43"/>
        <v>2</v>
      </c>
      <c r="G163">
        <f t="shared" si="44"/>
        <v>4</v>
      </c>
      <c r="H163">
        <f t="shared" si="45"/>
        <v>3</v>
      </c>
      <c r="I163">
        <v>1</v>
      </c>
      <c r="J163">
        <v>1</v>
      </c>
      <c r="L163" s="4">
        <f t="shared" ca="1" si="1"/>
        <v>0.82462612412746139</v>
      </c>
      <c r="M163">
        <f t="shared" ca="1" si="34"/>
        <v>1</v>
      </c>
      <c r="N163">
        <f t="shared" ca="1" si="62"/>
        <v>5</v>
      </c>
      <c r="O163">
        <f t="shared" ca="1" si="63"/>
        <v>4</v>
      </c>
      <c r="Q163">
        <f t="shared" ca="1" si="56"/>
        <v>1.3536377214219766</v>
      </c>
      <c r="R163">
        <f t="shared" ca="1" si="57"/>
        <v>1.0829101771375813</v>
      </c>
      <c r="T163" s="2">
        <f t="shared" ca="1" si="58"/>
        <v>0.70796469991601596</v>
      </c>
      <c r="U163" s="2">
        <f t="shared" ca="1" si="59"/>
        <v>29170.331856864253</v>
      </c>
      <c r="W163" s="2">
        <f t="shared" ca="1" si="64"/>
        <v>0.70796469991601596</v>
      </c>
      <c r="X163" s="2">
        <f t="shared" ca="1" si="65"/>
        <v>29170.331856864253</v>
      </c>
    </row>
    <row r="164" spans="2:24">
      <c r="B164">
        <f t="shared" si="39"/>
        <v>154</v>
      </c>
      <c r="C164" s="2">
        <f t="shared" ca="1" si="60"/>
        <v>0.70796469991601596</v>
      </c>
      <c r="D164" s="2">
        <f t="shared" ca="1" si="61"/>
        <v>29170.331856864253</v>
      </c>
      <c r="E164">
        <f t="shared" si="42"/>
        <v>5</v>
      </c>
      <c r="F164">
        <f t="shared" si="43"/>
        <v>2</v>
      </c>
      <c r="G164">
        <f t="shared" si="44"/>
        <v>4</v>
      </c>
      <c r="H164">
        <f t="shared" si="45"/>
        <v>3</v>
      </c>
      <c r="I164">
        <v>1</v>
      </c>
      <c r="J164">
        <v>1</v>
      </c>
      <c r="L164" s="4">
        <f t="shared" ca="1" si="1"/>
        <v>0.1789460542982344</v>
      </c>
      <c r="M164">
        <f t="shared" ca="1" si="34"/>
        <v>0</v>
      </c>
      <c r="N164">
        <f t="shared" ca="1" si="62"/>
        <v>2</v>
      </c>
      <c r="O164">
        <f t="shared" ca="1" si="63"/>
        <v>3</v>
      </c>
      <c r="Q164">
        <f t="shared" ca="1" si="56"/>
        <v>0.51058128890900001</v>
      </c>
      <c r="R164">
        <f t="shared" ca="1" si="57"/>
        <v>0.76587193336350001</v>
      </c>
      <c r="T164" s="2">
        <f t="shared" ca="1" si="58"/>
        <v>0.36147352898519286</v>
      </c>
      <c r="U164" s="2">
        <f t="shared" ca="1" si="59"/>
        <v>22340.738456071522</v>
      </c>
      <c r="W164" s="2">
        <f t="shared" ca="1" si="64"/>
        <v>0.36147352898519286</v>
      </c>
      <c r="X164" s="2">
        <f t="shared" ca="1" si="65"/>
        <v>22340.738456071522</v>
      </c>
    </row>
    <row r="165" spans="2:24">
      <c r="B165">
        <f t="shared" si="39"/>
        <v>155</v>
      </c>
      <c r="C165" s="2">
        <f t="shared" ca="1" si="60"/>
        <v>0.36147352898519286</v>
      </c>
      <c r="D165" s="2">
        <f t="shared" ca="1" si="61"/>
        <v>22340.738456071522</v>
      </c>
      <c r="E165">
        <f t="shared" si="42"/>
        <v>5</v>
      </c>
      <c r="F165">
        <f t="shared" si="43"/>
        <v>2</v>
      </c>
      <c r="G165">
        <f t="shared" si="44"/>
        <v>4</v>
      </c>
      <c r="H165">
        <f t="shared" si="45"/>
        <v>3</v>
      </c>
      <c r="I165">
        <v>1</v>
      </c>
      <c r="J165">
        <v>1</v>
      </c>
      <c r="L165" s="4">
        <f t="shared" ca="1" si="1"/>
        <v>0.71338787052955421</v>
      </c>
      <c r="M165">
        <f t="shared" ca="1" si="34"/>
        <v>1</v>
      </c>
      <c r="N165">
        <f t="shared" ca="1" si="62"/>
        <v>5</v>
      </c>
      <c r="O165">
        <f t="shared" ca="1" si="63"/>
        <v>4</v>
      </c>
      <c r="Q165">
        <f t="shared" ca="1" si="56"/>
        <v>1.5460203922822369</v>
      </c>
      <c r="R165">
        <f t="shared" ca="1" si="57"/>
        <v>1.2368163138257895</v>
      </c>
      <c r="T165" s="2">
        <f t="shared" ca="1" si="58"/>
        <v>0.55884544708133244</v>
      </c>
      <c r="U165" s="2">
        <f t="shared" ca="1" si="59"/>
        <v>27631.389785384439</v>
      </c>
      <c r="W165" s="2">
        <f t="shared" ca="1" si="64"/>
        <v>0.55884544708133244</v>
      </c>
      <c r="X165" s="2">
        <f t="shared" ca="1" si="65"/>
        <v>27631.389785384439</v>
      </c>
    </row>
    <row r="166" spans="2:24">
      <c r="B166">
        <f t="shared" si="39"/>
        <v>156</v>
      </c>
      <c r="C166" s="2">
        <f t="shared" ca="1" si="60"/>
        <v>0.55884544708133244</v>
      </c>
      <c r="D166" s="2">
        <f t="shared" ca="1" si="61"/>
        <v>27631.389785384439</v>
      </c>
      <c r="E166">
        <f t="shared" si="42"/>
        <v>5</v>
      </c>
      <c r="F166">
        <f t="shared" si="43"/>
        <v>2</v>
      </c>
      <c r="G166">
        <f t="shared" si="44"/>
        <v>4</v>
      </c>
      <c r="H166">
        <f t="shared" si="45"/>
        <v>3</v>
      </c>
      <c r="I166">
        <v>1</v>
      </c>
      <c r="J166">
        <v>1</v>
      </c>
      <c r="L166" s="4">
        <f t="shared" ca="1" si="1"/>
        <v>0.32932544355952997</v>
      </c>
      <c r="M166">
        <f t="shared" ca="1" si="34"/>
        <v>0</v>
      </c>
      <c r="N166">
        <f t="shared" ca="1" si="62"/>
        <v>2</v>
      </c>
      <c r="O166">
        <f t="shared" ca="1" si="63"/>
        <v>3</v>
      </c>
      <c r="Q166">
        <f t="shared" ca="1" si="56"/>
        <v>0.53146331050245366</v>
      </c>
      <c r="R166">
        <f t="shared" ca="1" si="57"/>
        <v>0.79719496575368043</v>
      </c>
      <c r="T166" s="2">
        <f t="shared" ca="1" si="58"/>
        <v>0.29700585136506874</v>
      </c>
      <c r="U166" s="2">
        <f t="shared" ca="1" si="59"/>
        <v>22027.604833686142</v>
      </c>
      <c r="W166" s="2">
        <f t="shared" ca="1" si="64"/>
        <v>0.29700585136506874</v>
      </c>
      <c r="X166" s="2">
        <f t="shared" ca="1" si="65"/>
        <v>22027.604833686142</v>
      </c>
    </row>
    <row r="167" spans="2:24">
      <c r="B167">
        <f t="shared" si="39"/>
        <v>157</v>
      </c>
      <c r="C167" s="2">
        <f t="shared" ca="1" si="60"/>
        <v>0.29700585136506874</v>
      </c>
      <c r="D167" s="2">
        <f t="shared" ca="1" si="61"/>
        <v>22027.604833686142</v>
      </c>
      <c r="E167">
        <f t="shared" si="42"/>
        <v>5</v>
      </c>
      <c r="F167">
        <f t="shared" si="43"/>
        <v>2</v>
      </c>
      <c r="G167">
        <f t="shared" si="44"/>
        <v>4</v>
      </c>
      <c r="H167">
        <f t="shared" si="45"/>
        <v>3</v>
      </c>
      <c r="I167">
        <v>1</v>
      </c>
      <c r="J167">
        <v>1</v>
      </c>
      <c r="L167" s="4">
        <f t="shared" ca="1" si="1"/>
        <v>0.70199493475843588</v>
      </c>
      <c r="M167">
        <f t="shared" ca="1" si="34"/>
        <v>1</v>
      </c>
      <c r="N167">
        <f t="shared" ca="1" si="62"/>
        <v>5</v>
      </c>
      <c r="O167">
        <f t="shared" ca="1" si="63"/>
        <v>4</v>
      </c>
      <c r="Q167">
        <f t="shared" ca="1" si="56"/>
        <v>1.5611387923724827</v>
      </c>
      <c r="R167">
        <f t="shared" ca="1" si="57"/>
        <v>1.2489110338979861</v>
      </c>
      <c r="T167" s="2">
        <f t="shared" ca="1" si="58"/>
        <v>0.4636673561276245</v>
      </c>
      <c r="U167" s="2">
        <f t="shared" ca="1" si="59"/>
        <v>27510.518727135237</v>
      </c>
      <c r="W167" s="2">
        <f t="shared" ca="1" si="64"/>
        <v>0.4636673561276245</v>
      </c>
      <c r="X167" s="2">
        <f t="shared" ca="1" si="65"/>
        <v>27510.518727135237</v>
      </c>
    </row>
    <row r="168" spans="2:24">
      <c r="B168">
        <f t="shared" si="39"/>
        <v>158</v>
      </c>
      <c r="C168" s="2">
        <f t="shared" ca="1" si="60"/>
        <v>0.4636673561276245</v>
      </c>
      <c r="D168" s="2">
        <f t="shared" ca="1" si="61"/>
        <v>27510.518727135237</v>
      </c>
      <c r="E168">
        <f t="shared" si="42"/>
        <v>5</v>
      </c>
      <c r="F168">
        <f t="shared" si="43"/>
        <v>2</v>
      </c>
      <c r="G168">
        <f t="shared" si="44"/>
        <v>4</v>
      </c>
      <c r="H168">
        <f t="shared" si="45"/>
        <v>3</v>
      </c>
      <c r="I168">
        <v>1</v>
      </c>
      <c r="J168">
        <v>1</v>
      </c>
      <c r="L168" s="4">
        <f t="shared" ca="1" si="1"/>
        <v>1.6536657215286965E-3</v>
      </c>
      <c r="M168">
        <f t="shared" ca="1" si="34"/>
        <v>0</v>
      </c>
      <c r="N168">
        <f t="shared" ca="1" si="62"/>
        <v>2</v>
      </c>
      <c r="O168">
        <f t="shared" ca="1" si="63"/>
        <v>3</v>
      </c>
      <c r="Q168">
        <f t="shared" ca="1" si="56"/>
        <v>0.53317718500854505</v>
      </c>
      <c r="R168">
        <f t="shared" ca="1" si="57"/>
        <v>0.79976577751281752</v>
      </c>
      <c r="T168" s="2">
        <f t="shared" ca="1" si="58"/>
        <v>0.24721685572048138</v>
      </c>
      <c r="U168" s="2">
        <f t="shared" ca="1" si="59"/>
        <v>22001.971399588241</v>
      </c>
      <c r="W168" s="2">
        <f t="shared" ca="1" si="64"/>
        <v>0.24721685572048138</v>
      </c>
      <c r="X168" s="2">
        <f t="shared" ca="1" si="65"/>
        <v>22001.971399588241</v>
      </c>
    </row>
    <row r="169" spans="2:24">
      <c r="B169">
        <f t="shared" si="39"/>
        <v>159</v>
      </c>
      <c r="C169" s="2">
        <f t="shared" ca="1" si="60"/>
        <v>0.24721685572048138</v>
      </c>
      <c r="D169" s="2">
        <f t="shared" ca="1" si="61"/>
        <v>22001.971399588241</v>
      </c>
      <c r="E169">
        <f t="shared" si="42"/>
        <v>5</v>
      </c>
      <c r="F169">
        <f t="shared" si="43"/>
        <v>2</v>
      </c>
      <c r="G169">
        <f t="shared" si="44"/>
        <v>4</v>
      </c>
      <c r="H169">
        <f t="shared" si="45"/>
        <v>3</v>
      </c>
      <c r="I169">
        <v>1</v>
      </c>
      <c r="J169">
        <v>1</v>
      </c>
      <c r="L169" s="4">
        <f t="shared" ca="1" si="1"/>
        <v>0.96385777110911752</v>
      </c>
      <c r="M169">
        <f t="shared" ca="1" si="34"/>
        <v>1</v>
      </c>
      <c r="N169">
        <f t="shared" ca="1" si="62"/>
        <v>5</v>
      </c>
      <c r="O169">
        <f t="shared" ca="1" si="63"/>
        <v>4</v>
      </c>
      <c r="Q169">
        <f t="shared" ca="1" si="56"/>
        <v>1.5623916766291974</v>
      </c>
      <c r="R169">
        <f t="shared" ca="1" si="57"/>
        <v>1.2499133413033581</v>
      </c>
      <c r="T169" s="2">
        <f t="shared" ca="1" si="58"/>
        <v>0.38624955770012132</v>
      </c>
      <c r="U169" s="2">
        <f t="shared" ca="1" si="59"/>
        <v>27500.557587320262</v>
      </c>
      <c r="W169" s="2">
        <f t="shared" ca="1" si="64"/>
        <v>0.38624955770012132</v>
      </c>
      <c r="X169" s="2">
        <f t="shared" ca="1" si="65"/>
        <v>27500.557587320262</v>
      </c>
    </row>
    <row r="170" spans="2:24">
      <c r="B170">
        <f t="shared" si="39"/>
        <v>160</v>
      </c>
      <c r="C170" s="2">
        <f t="shared" ca="1" si="60"/>
        <v>0.38624955770012132</v>
      </c>
      <c r="D170" s="2">
        <f t="shared" ca="1" si="61"/>
        <v>27500.557587320262</v>
      </c>
      <c r="E170">
        <f t="shared" si="42"/>
        <v>5</v>
      </c>
      <c r="F170">
        <f t="shared" si="43"/>
        <v>2</v>
      </c>
      <c r="G170">
        <f t="shared" si="44"/>
        <v>4</v>
      </c>
      <c r="H170">
        <f t="shared" si="45"/>
        <v>3</v>
      </c>
      <c r="I170">
        <v>1</v>
      </c>
      <c r="J170">
        <v>1</v>
      </c>
      <c r="L170" s="4">
        <f t="shared" ca="1" si="1"/>
        <v>0.5893425128438452</v>
      </c>
      <c r="M170">
        <f t="shared" ca="1" si="34"/>
        <v>1</v>
      </c>
      <c r="N170">
        <f t="shared" ca="1" si="62"/>
        <v>5</v>
      </c>
      <c r="O170">
        <f t="shared" ca="1" si="63"/>
        <v>4</v>
      </c>
      <c r="Q170">
        <f t="shared" ca="1" si="56"/>
        <v>1.3332997755333993</v>
      </c>
      <c r="R170">
        <f t="shared" ca="1" si="57"/>
        <v>1.0666398204267193</v>
      </c>
      <c r="T170" s="2">
        <f t="shared" ca="1" si="58"/>
        <v>0.51498644858144649</v>
      </c>
      <c r="U170" s="2">
        <f t="shared" ca="1" si="59"/>
        <v>29333.189806573937</v>
      </c>
      <c r="W170" s="2">
        <f t="shared" ca="1" si="64"/>
        <v>0.51498644858144649</v>
      </c>
      <c r="X170" s="2">
        <f t="shared" ca="1" si="65"/>
        <v>29333.189806573937</v>
      </c>
    </row>
    <row r="171" spans="2:24">
      <c r="B171">
        <f t="shared" si="39"/>
        <v>161</v>
      </c>
      <c r="C171" s="2">
        <f t="shared" ca="1" si="60"/>
        <v>0.51498644858144649</v>
      </c>
      <c r="D171" s="2">
        <f t="shared" ca="1" si="61"/>
        <v>29333.189806573937</v>
      </c>
      <c r="E171">
        <f t="shared" si="42"/>
        <v>5</v>
      </c>
      <c r="F171">
        <f t="shared" si="43"/>
        <v>2</v>
      </c>
      <c r="G171">
        <f t="shared" si="44"/>
        <v>4</v>
      </c>
      <c r="H171">
        <f t="shared" si="45"/>
        <v>3</v>
      </c>
      <c r="I171">
        <v>1</v>
      </c>
      <c r="J171">
        <v>1</v>
      </c>
      <c r="L171" s="4">
        <f t="shared" ca="1" si="1"/>
        <v>2.9650018512342169E-2</v>
      </c>
      <c r="M171">
        <f t="shared" ca="1" si="34"/>
        <v>0</v>
      </c>
      <c r="N171">
        <f t="shared" ca="1" si="62"/>
        <v>2</v>
      </c>
      <c r="O171">
        <f t="shared" ca="1" si="63"/>
        <v>3</v>
      </c>
      <c r="Q171">
        <f t="shared" ca="1" si="56"/>
        <v>0.50846977433836427</v>
      </c>
      <c r="R171">
        <f t="shared" ca="1" si="57"/>
        <v>0.76270466150754646</v>
      </c>
      <c r="T171" s="2">
        <f t="shared" ca="1" si="58"/>
        <v>0.26185504329752374</v>
      </c>
      <c r="U171" s="2">
        <f t="shared" ca="1" si="59"/>
        <v>22372.560602359586</v>
      </c>
      <c r="W171" s="2">
        <f t="shared" ca="1" si="64"/>
        <v>0.26185504329752374</v>
      </c>
      <c r="X171" s="2">
        <f t="shared" ca="1" si="65"/>
        <v>22372.560602359586</v>
      </c>
    </row>
    <row r="172" spans="2:24">
      <c r="B172">
        <f t="shared" si="39"/>
        <v>162</v>
      </c>
      <c r="C172" s="2">
        <f t="shared" ca="1" si="60"/>
        <v>0.26185504329752374</v>
      </c>
      <c r="D172" s="2">
        <f t="shared" ca="1" si="61"/>
        <v>22372.560602359586</v>
      </c>
      <c r="E172">
        <f t="shared" si="42"/>
        <v>5</v>
      </c>
      <c r="F172">
        <f t="shared" si="43"/>
        <v>2</v>
      </c>
      <c r="G172">
        <f t="shared" si="44"/>
        <v>4</v>
      </c>
      <c r="H172">
        <f t="shared" si="45"/>
        <v>3</v>
      </c>
      <c r="I172">
        <v>1</v>
      </c>
      <c r="J172">
        <v>1</v>
      </c>
      <c r="L172" s="4">
        <f t="shared" ca="1" si="1"/>
        <v>0.1252630473377585</v>
      </c>
      <c r="M172">
        <f t="shared" ca="1" si="34"/>
        <v>0</v>
      </c>
      <c r="N172">
        <f t="shared" ca="1" si="62"/>
        <v>2</v>
      </c>
      <c r="O172">
        <f t="shared" ca="1" si="63"/>
        <v>3</v>
      </c>
      <c r="Q172">
        <f t="shared" ca="1" si="56"/>
        <v>0.6178021711365016</v>
      </c>
      <c r="R172">
        <f t="shared" ca="1" si="57"/>
        <v>0.9267032567047524</v>
      </c>
      <c r="T172" s="2">
        <f t="shared" ca="1" si="58"/>
        <v>0.16177461427225279</v>
      </c>
      <c r="U172" s="2">
        <f t="shared" ca="1" si="59"/>
        <v>20732.724771031066</v>
      </c>
      <c r="W172" s="2">
        <f t="shared" ca="1" si="64"/>
        <v>0.16177461427225279</v>
      </c>
      <c r="X172" s="2">
        <f t="shared" ca="1" si="65"/>
        <v>20732.724771031066</v>
      </c>
    </row>
    <row r="173" spans="2:24">
      <c r="B173">
        <f t="shared" si="39"/>
        <v>163</v>
      </c>
      <c r="C173" s="2">
        <f t="shared" ca="1" si="60"/>
        <v>0.16177461427225279</v>
      </c>
      <c r="D173" s="2">
        <f t="shared" ca="1" si="61"/>
        <v>20732.724771031066</v>
      </c>
      <c r="E173">
        <f t="shared" si="42"/>
        <v>5</v>
      </c>
      <c r="F173">
        <f t="shared" si="43"/>
        <v>2</v>
      </c>
      <c r="G173">
        <f t="shared" si="44"/>
        <v>4</v>
      </c>
      <c r="H173">
        <f t="shared" si="45"/>
        <v>3</v>
      </c>
      <c r="I173">
        <v>1</v>
      </c>
      <c r="J173">
        <v>1</v>
      </c>
      <c r="L173" s="4">
        <f t="shared" ca="1" si="1"/>
        <v>0.11795996808704079</v>
      </c>
      <c r="M173">
        <f t="shared" ca="1" si="34"/>
        <v>0</v>
      </c>
      <c r="N173">
        <f t="shared" ca="1" si="62"/>
        <v>2</v>
      </c>
      <c r="O173">
        <f t="shared" ca="1" si="63"/>
        <v>3</v>
      </c>
      <c r="Q173">
        <f t="shared" ca="1" si="56"/>
        <v>0.65076867967788976</v>
      </c>
      <c r="R173">
        <f t="shared" ca="1" si="57"/>
        <v>0.97615301951683464</v>
      </c>
      <c r="T173" s="2">
        <f t="shared" ca="1" si="58"/>
        <v>0.10527785213535384</v>
      </c>
      <c r="U173" s="2">
        <f t="shared" ca="1" si="59"/>
        <v>20238.311888053449</v>
      </c>
      <c r="W173" s="2">
        <f t="shared" ca="1" si="64"/>
        <v>0.10527785213535384</v>
      </c>
      <c r="X173" s="2">
        <f t="shared" ca="1" si="65"/>
        <v>20238.311888053449</v>
      </c>
    </row>
    <row r="174" spans="2:24">
      <c r="B174">
        <f t="shared" si="39"/>
        <v>164</v>
      </c>
      <c r="C174" s="2">
        <f t="shared" ca="1" si="60"/>
        <v>0.10527785213535384</v>
      </c>
      <c r="D174" s="2">
        <f t="shared" ca="1" si="61"/>
        <v>20238.311888053449</v>
      </c>
      <c r="E174">
        <f t="shared" si="42"/>
        <v>5</v>
      </c>
      <c r="F174">
        <f t="shared" si="43"/>
        <v>2</v>
      </c>
      <c r="G174">
        <f t="shared" si="44"/>
        <v>4</v>
      </c>
      <c r="H174">
        <f t="shared" si="45"/>
        <v>3</v>
      </c>
      <c r="I174">
        <v>1</v>
      </c>
      <c r="J174">
        <v>1</v>
      </c>
      <c r="L174" s="4">
        <f t="shared" ca="1" si="1"/>
        <v>3.0692264045008244E-2</v>
      </c>
      <c r="M174">
        <f t="shared" ca="1" si="34"/>
        <v>0</v>
      </c>
      <c r="N174">
        <f t="shared" ca="1" si="62"/>
        <v>2</v>
      </c>
      <c r="O174">
        <f t="shared" ca="1" si="63"/>
        <v>3</v>
      </c>
      <c r="Q174">
        <f t="shared" ca="1" si="56"/>
        <v>0.66141028117537826</v>
      </c>
      <c r="R174">
        <f t="shared" ca="1" si="57"/>
        <v>0.99211542176306733</v>
      </c>
      <c r="T174" s="2">
        <f t="shared" ca="1" si="58"/>
        <v>6.9631853782384276E-2</v>
      </c>
      <c r="U174" s="2">
        <f t="shared" ca="1" si="59"/>
        <v>20078.741334588649</v>
      </c>
      <c r="W174" s="2">
        <f t="shared" ca="1" si="64"/>
        <v>6.9631853782384276E-2</v>
      </c>
      <c r="X174" s="2">
        <f t="shared" ca="1" si="65"/>
        <v>20078.741334588649</v>
      </c>
    </row>
    <row r="175" spans="2:24">
      <c r="B175">
        <f t="shared" si="39"/>
        <v>165</v>
      </c>
      <c r="C175" s="2">
        <f t="shared" ca="1" si="60"/>
        <v>6.9631853782384276E-2</v>
      </c>
      <c r="D175" s="2">
        <f t="shared" ca="1" si="61"/>
        <v>20078.741334588649</v>
      </c>
      <c r="E175">
        <f t="shared" si="42"/>
        <v>5</v>
      </c>
      <c r="F175">
        <f t="shared" si="43"/>
        <v>2</v>
      </c>
      <c r="G175">
        <f t="shared" si="44"/>
        <v>4</v>
      </c>
      <c r="H175">
        <f t="shared" si="45"/>
        <v>3</v>
      </c>
      <c r="I175">
        <v>1</v>
      </c>
      <c r="J175">
        <v>1</v>
      </c>
      <c r="L175" s="4">
        <f t="shared" ca="1" si="1"/>
        <v>0.56594644110577119</v>
      </c>
      <c r="M175">
        <f t="shared" ca="1" si="34"/>
        <v>1</v>
      </c>
      <c r="N175">
        <f t="shared" ca="1" si="62"/>
        <v>5</v>
      </c>
      <c r="O175">
        <f t="shared" ca="1" si="63"/>
        <v>4</v>
      </c>
      <c r="Q175">
        <f t="shared" ca="1" si="56"/>
        <v>1.6622997516684666</v>
      </c>
      <c r="R175">
        <f t="shared" ca="1" si="57"/>
        <v>1.3298398013347732</v>
      </c>
      <c r="T175" s="2">
        <f t="shared" ca="1" si="58"/>
        <v>0.11574901325067236</v>
      </c>
      <c r="U175" s="2">
        <f t="shared" ca="1" si="59"/>
        <v>26701.509387441667</v>
      </c>
      <c r="W175" s="2">
        <f t="shared" ca="1" si="64"/>
        <v>0.11574901325067236</v>
      </c>
      <c r="X175" s="2">
        <f t="shared" ca="1" si="65"/>
        <v>26701.509387441667</v>
      </c>
    </row>
    <row r="176" spans="2:24">
      <c r="B176">
        <f t="shared" si="39"/>
        <v>166</v>
      </c>
      <c r="C176" s="2">
        <f t="shared" ca="1" si="60"/>
        <v>0.11574901325067236</v>
      </c>
      <c r="D176" s="2">
        <f t="shared" ca="1" si="61"/>
        <v>26701.509387441667</v>
      </c>
      <c r="E176">
        <f t="shared" si="42"/>
        <v>5</v>
      </c>
      <c r="F176">
        <f t="shared" si="43"/>
        <v>2</v>
      </c>
      <c r="G176">
        <f t="shared" si="44"/>
        <v>4</v>
      </c>
      <c r="H176">
        <f t="shared" si="45"/>
        <v>3</v>
      </c>
      <c r="I176">
        <v>1</v>
      </c>
      <c r="J176">
        <v>1</v>
      </c>
      <c r="L176" s="4">
        <f t="shared" ca="1" si="1"/>
        <v>0.69866882219037862</v>
      </c>
      <c r="M176">
        <f t="shared" ca="1" si="34"/>
        <v>1</v>
      </c>
      <c r="N176">
        <f t="shared" ca="1" si="62"/>
        <v>5</v>
      </c>
      <c r="O176">
        <f t="shared" ca="1" si="63"/>
        <v>4</v>
      </c>
      <c r="Q176">
        <f t="shared" ca="1" si="56"/>
        <v>1.3623374936151287</v>
      </c>
      <c r="R176">
        <f t="shared" ca="1" si="57"/>
        <v>1.0898699948921029</v>
      </c>
      <c r="T176" s="2">
        <f t="shared" ca="1" si="58"/>
        <v>0.15768922060034529</v>
      </c>
      <c r="U176" s="2">
        <f t="shared" ca="1" si="59"/>
        <v>29101.173899702488</v>
      </c>
      <c r="W176" s="2">
        <f t="shared" ca="1" si="64"/>
        <v>0.15768922060034529</v>
      </c>
      <c r="X176" s="2">
        <f t="shared" ca="1" si="65"/>
        <v>29101.173899702488</v>
      </c>
    </row>
    <row r="177" spans="2:24">
      <c r="B177">
        <f t="shared" si="39"/>
        <v>167</v>
      </c>
      <c r="C177" s="2">
        <f t="shared" ca="1" si="60"/>
        <v>0.15768922060034529</v>
      </c>
      <c r="D177" s="2">
        <f t="shared" ca="1" si="61"/>
        <v>29101.173899702488</v>
      </c>
      <c r="E177">
        <f t="shared" si="42"/>
        <v>5</v>
      </c>
      <c r="F177">
        <f t="shared" si="43"/>
        <v>2</v>
      </c>
      <c r="G177">
        <f t="shared" si="44"/>
        <v>4</v>
      </c>
      <c r="H177">
        <f t="shared" si="45"/>
        <v>3</v>
      </c>
      <c r="I177">
        <v>1</v>
      </c>
      <c r="J177">
        <v>1</v>
      </c>
      <c r="L177" s="4">
        <f t="shared" ca="1" si="1"/>
        <v>0.55255094753381306</v>
      </c>
      <c r="M177">
        <f t="shared" ca="1" si="34"/>
        <v>1</v>
      </c>
      <c r="N177">
        <f t="shared" ca="1" si="62"/>
        <v>5</v>
      </c>
      <c r="O177">
        <f t="shared" ca="1" si="63"/>
        <v>4</v>
      </c>
      <c r="Q177">
        <f t="shared" ca="1" si="56"/>
        <v>1.2787288301497222</v>
      </c>
      <c r="R177">
        <f t="shared" ca="1" si="57"/>
        <v>1.0229830641197779</v>
      </c>
      <c r="T177" s="2">
        <f t="shared" ca="1" si="58"/>
        <v>0.20164175258550102</v>
      </c>
      <c r="U177" s="2">
        <f t="shared" ca="1" si="59"/>
        <v>29770.008045400158</v>
      </c>
      <c r="W177" s="2">
        <f t="shared" ca="1" si="64"/>
        <v>0.20164175258550102</v>
      </c>
      <c r="X177" s="2">
        <f t="shared" ca="1" si="65"/>
        <v>29770.008045400158</v>
      </c>
    </row>
    <row r="178" spans="2:24">
      <c r="B178">
        <f t="shared" si="39"/>
        <v>168</v>
      </c>
      <c r="C178" s="2">
        <f t="shared" ca="1" si="60"/>
        <v>0.20164175258550102</v>
      </c>
      <c r="D178" s="2">
        <f t="shared" ca="1" si="61"/>
        <v>29770.008045400158</v>
      </c>
      <c r="E178">
        <f t="shared" si="42"/>
        <v>5</v>
      </c>
      <c r="F178">
        <f t="shared" si="43"/>
        <v>2</v>
      </c>
      <c r="G178">
        <f t="shared" si="44"/>
        <v>4</v>
      </c>
      <c r="H178">
        <f t="shared" si="45"/>
        <v>3</v>
      </c>
      <c r="I178">
        <v>1</v>
      </c>
      <c r="J178">
        <v>1</v>
      </c>
      <c r="L178" s="4">
        <f t="shared" ca="1" si="1"/>
        <v>0.94338504220425334</v>
      </c>
      <c r="M178">
        <f t="shared" ca="1" si="34"/>
        <v>1</v>
      </c>
      <c r="N178">
        <f t="shared" ca="1" si="62"/>
        <v>5</v>
      </c>
      <c r="O178">
        <f t="shared" ca="1" si="63"/>
        <v>4</v>
      </c>
      <c r="Q178">
        <f t="shared" ca="1" si="56"/>
        <v>1.257222438436171</v>
      </c>
      <c r="R178">
        <f t="shared" ca="1" si="57"/>
        <v>1.0057779507489368</v>
      </c>
      <c r="T178" s="2">
        <f t="shared" ca="1" si="58"/>
        <v>0.25350853587608668</v>
      </c>
      <c r="U178" s="2">
        <f t="shared" ca="1" si="59"/>
        <v>29942.017685681934</v>
      </c>
      <c r="W178" s="2">
        <f t="shared" ca="1" si="64"/>
        <v>0.25350853587608668</v>
      </c>
      <c r="X178" s="2">
        <f t="shared" ca="1" si="65"/>
        <v>29942.017685681934</v>
      </c>
    </row>
    <row r="179" spans="2:24">
      <c r="B179">
        <f t="shared" si="39"/>
        <v>169</v>
      </c>
      <c r="C179" s="2">
        <f t="shared" ca="1" si="60"/>
        <v>0.25350853587608668</v>
      </c>
      <c r="D179" s="2">
        <f t="shared" ca="1" si="61"/>
        <v>29942.017685681934</v>
      </c>
      <c r="E179">
        <f t="shared" si="42"/>
        <v>5</v>
      </c>
      <c r="F179">
        <f t="shared" si="43"/>
        <v>2</v>
      </c>
      <c r="G179">
        <f t="shared" si="44"/>
        <v>4</v>
      </c>
      <c r="H179">
        <f t="shared" si="45"/>
        <v>3</v>
      </c>
      <c r="I179">
        <v>1</v>
      </c>
      <c r="J179">
        <v>1</v>
      </c>
      <c r="L179" s="4">
        <f t="shared" ca="1" si="1"/>
        <v>0.44409999835294089</v>
      </c>
      <c r="M179">
        <f t="shared" ca="1" si="34"/>
        <v>0</v>
      </c>
      <c r="N179">
        <f t="shared" ca="1" si="62"/>
        <v>2</v>
      </c>
      <c r="O179">
        <f t="shared" ca="1" si="63"/>
        <v>3</v>
      </c>
      <c r="Q179">
        <f t="shared" ca="1" si="56"/>
        <v>0.50072265301967289</v>
      </c>
      <c r="R179">
        <f t="shared" ca="1" si="57"/>
        <v>0.75108397952950923</v>
      </c>
      <c r="T179" s="2">
        <f t="shared" ca="1" si="58"/>
        <v>0.12693746664700706</v>
      </c>
      <c r="U179" s="2">
        <f t="shared" ca="1" si="59"/>
        <v>22488.969798504932</v>
      </c>
      <c r="W179" s="2">
        <f t="shared" ca="1" si="64"/>
        <v>0.12693746664700706</v>
      </c>
      <c r="X179" s="2">
        <f t="shared" ca="1" si="65"/>
        <v>22488.969798504932</v>
      </c>
    </row>
    <row r="180" spans="2:24">
      <c r="B180">
        <f t="shared" si="39"/>
        <v>170</v>
      </c>
      <c r="C180" s="2">
        <f t="shared" ca="1" si="60"/>
        <v>0.12693746664700706</v>
      </c>
      <c r="D180" s="2">
        <f t="shared" ca="1" si="61"/>
        <v>22488.969798504932</v>
      </c>
      <c r="E180">
        <f t="shared" si="42"/>
        <v>5</v>
      </c>
      <c r="F180">
        <f t="shared" si="43"/>
        <v>2</v>
      </c>
      <c r="G180">
        <f t="shared" si="44"/>
        <v>4</v>
      </c>
      <c r="H180">
        <f t="shared" si="45"/>
        <v>3</v>
      </c>
      <c r="I180">
        <v>1</v>
      </c>
      <c r="J180">
        <v>1</v>
      </c>
      <c r="L180" s="4">
        <f t="shared" ca="1" si="1"/>
        <v>0.30155862458764038</v>
      </c>
      <c r="M180">
        <f t="shared" ca="1" si="34"/>
        <v>0</v>
      </c>
      <c r="N180">
        <f t="shared" ca="1" si="62"/>
        <v>2</v>
      </c>
      <c r="O180">
        <f t="shared" ca="1" si="63"/>
        <v>3</v>
      </c>
      <c r="Q180">
        <f t="shared" ca="1" si="56"/>
        <v>0.61559113700616408</v>
      </c>
      <c r="R180">
        <f t="shared" ca="1" si="57"/>
        <v>0.92338670550924618</v>
      </c>
      <c r="T180" s="2">
        <f t="shared" ca="1" si="58"/>
        <v>7.8141579421913104E-2</v>
      </c>
      <c r="U180" s="2">
        <f t="shared" ca="1" si="59"/>
        <v>20766.015732538406</v>
      </c>
      <c r="W180" s="2">
        <f t="shared" ca="1" si="64"/>
        <v>7.8141579421913104E-2</v>
      </c>
      <c r="X180" s="2">
        <f t="shared" ca="1" si="65"/>
        <v>20766.015732538406</v>
      </c>
    </row>
    <row r="181" spans="2:24">
      <c r="B181">
        <f t="shared" si="39"/>
        <v>171</v>
      </c>
      <c r="C181" s="2">
        <f t="shared" ca="1" si="60"/>
        <v>7.8141579421913104E-2</v>
      </c>
      <c r="D181" s="2">
        <f t="shared" ca="1" si="61"/>
        <v>20766.015732538406</v>
      </c>
      <c r="E181">
        <f t="shared" si="42"/>
        <v>5</v>
      </c>
      <c r="F181">
        <f t="shared" si="43"/>
        <v>2</v>
      </c>
      <c r="G181">
        <f t="shared" si="44"/>
        <v>4</v>
      </c>
      <c r="H181">
        <f t="shared" si="45"/>
        <v>3</v>
      </c>
      <c r="I181">
        <v>1</v>
      </c>
      <c r="J181">
        <v>1</v>
      </c>
      <c r="L181" s="4">
        <f t="shared" ca="1" si="1"/>
        <v>0.66872740516579732</v>
      </c>
      <c r="M181">
        <f t="shared" ca="1" si="34"/>
        <v>1</v>
      </c>
      <c r="N181">
        <f t="shared" ca="1" si="62"/>
        <v>5</v>
      </c>
      <c r="O181">
        <f t="shared" ca="1" si="63"/>
        <v>4</v>
      </c>
      <c r="Q181">
        <f t="shared" ca="1" si="56"/>
        <v>1.6251656841645021</v>
      </c>
      <c r="R181">
        <f t="shared" ca="1" si="57"/>
        <v>1.3001325473316017</v>
      </c>
      <c r="T181" s="2">
        <f t="shared" ca="1" si="58"/>
        <v>0.12699301338290819</v>
      </c>
      <c r="U181" s="2">
        <f t="shared" ca="1" si="59"/>
        <v>26998.572932273273</v>
      </c>
      <c r="W181" s="2">
        <f t="shared" ca="1" si="64"/>
        <v>0.12699301338290819</v>
      </c>
      <c r="X181" s="2">
        <f t="shared" ca="1" si="65"/>
        <v>26998.572932273273</v>
      </c>
    </row>
    <row r="182" spans="2:24">
      <c r="B182">
        <f t="shared" si="39"/>
        <v>172</v>
      </c>
      <c r="C182" s="2">
        <f t="shared" ca="1" si="60"/>
        <v>0.12699301338290819</v>
      </c>
      <c r="D182" s="2">
        <f t="shared" ca="1" si="61"/>
        <v>26998.572932273273</v>
      </c>
      <c r="E182">
        <f t="shared" si="42"/>
        <v>5</v>
      </c>
      <c r="F182">
        <f t="shared" si="43"/>
        <v>2</v>
      </c>
      <c r="G182">
        <f t="shared" si="44"/>
        <v>4</v>
      </c>
      <c r="H182">
        <f t="shared" si="45"/>
        <v>3</v>
      </c>
      <c r="I182">
        <v>1</v>
      </c>
      <c r="J182">
        <v>1</v>
      </c>
      <c r="L182" s="4">
        <f t="shared" ca="1" si="1"/>
        <v>0.87993561978549784</v>
      </c>
      <c r="M182">
        <f t="shared" ca="1" si="34"/>
        <v>1</v>
      </c>
      <c r="N182">
        <f t="shared" ca="1" si="62"/>
        <v>5</v>
      </c>
      <c r="O182">
        <f t="shared" ca="1" si="63"/>
        <v>4</v>
      </c>
      <c r="Q182">
        <f t="shared" ca="1" si="56"/>
        <v>1.3513988356609159</v>
      </c>
      <c r="R182">
        <f t="shared" ca="1" si="57"/>
        <v>1.0811190685287326</v>
      </c>
      <c r="T182" s="2">
        <f t="shared" ca="1" si="58"/>
        <v>0.17161821042273323</v>
      </c>
      <c r="U182" s="2">
        <f t="shared" ca="1" si="59"/>
        <v>29188.672020144335</v>
      </c>
      <c r="W182" s="2">
        <f t="shared" ca="1" si="64"/>
        <v>0.17161821042273323</v>
      </c>
      <c r="X182" s="2">
        <f t="shared" ca="1" si="65"/>
        <v>29188.672020144335</v>
      </c>
    </row>
    <row r="183" spans="2:24">
      <c r="B183">
        <f t="shared" si="39"/>
        <v>173</v>
      </c>
      <c r="C183" s="2">
        <f t="shared" ca="1" si="60"/>
        <v>0.17161821042273323</v>
      </c>
      <c r="D183" s="2">
        <f t="shared" ca="1" si="61"/>
        <v>29188.672020144335</v>
      </c>
      <c r="E183">
        <f t="shared" si="42"/>
        <v>5</v>
      </c>
      <c r="F183">
        <f t="shared" si="43"/>
        <v>2</v>
      </c>
      <c r="G183">
        <f t="shared" si="44"/>
        <v>4</v>
      </c>
      <c r="H183">
        <f t="shared" si="45"/>
        <v>3</v>
      </c>
      <c r="I183">
        <v>1</v>
      </c>
      <c r="J183">
        <v>1</v>
      </c>
      <c r="L183" s="4">
        <f t="shared" ca="1" si="1"/>
        <v>0.33535400764193068</v>
      </c>
      <c r="M183">
        <f t="shared" ca="1" si="34"/>
        <v>0</v>
      </c>
      <c r="N183">
        <f t="shared" ca="1" si="62"/>
        <v>2</v>
      </c>
      <c r="O183">
        <f t="shared" ca="1" si="63"/>
        <v>3</v>
      </c>
      <c r="Q183">
        <f t="shared" ca="1" si="56"/>
        <v>0.5103493275934704</v>
      </c>
      <c r="R183">
        <f t="shared" ca="1" si="57"/>
        <v>0.76552399139020555</v>
      </c>
      <c r="T183" s="2">
        <f t="shared" ca="1" si="58"/>
        <v>8.7585238292036613E-2</v>
      </c>
      <c r="U183" s="2">
        <f t="shared" ca="1" si="59"/>
        <v>22344.628708240507</v>
      </c>
      <c r="W183" s="2">
        <f t="shared" ca="1" si="64"/>
        <v>8.7585238292036613E-2</v>
      </c>
      <c r="X183" s="2">
        <f t="shared" ca="1" si="65"/>
        <v>22344.628708240507</v>
      </c>
    </row>
    <row r="184" spans="2:24">
      <c r="B184">
        <f t="shared" si="39"/>
        <v>174</v>
      </c>
      <c r="C184" s="2">
        <f t="shared" ca="1" si="60"/>
        <v>8.7585238292036613E-2</v>
      </c>
      <c r="D184" s="2">
        <f t="shared" ca="1" si="61"/>
        <v>22344.628708240507</v>
      </c>
      <c r="E184">
        <f t="shared" si="42"/>
        <v>5</v>
      </c>
      <c r="F184">
        <f t="shared" si="43"/>
        <v>2</v>
      </c>
      <c r="G184">
        <f t="shared" si="44"/>
        <v>4</v>
      </c>
      <c r="H184">
        <f t="shared" si="45"/>
        <v>3</v>
      </c>
      <c r="I184">
        <v>1</v>
      </c>
      <c r="J184">
        <v>1</v>
      </c>
      <c r="L184" s="4">
        <f t="shared" ca="1" si="1"/>
        <v>4.1255116321114671E-2</v>
      </c>
      <c r="M184">
        <f t="shared" ca="1" si="34"/>
        <v>0</v>
      </c>
      <c r="N184">
        <f t="shared" ca="1" si="62"/>
        <v>2</v>
      </c>
      <c r="O184">
        <f t="shared" ca="1" si="63"/>
        <v>3</v>
      </c>
      <c r="Q184">
        <f t="shared" ca="1" si="56"/>
        <v>0.61833901458682172</v>
      </c>
      <c r="R184">
        <f t="shared" ca="1" si="57"/>
        <v>0.92750852188023269</v>
      </c>
      <c r="T184" s="2">
        <f t="shared" ca="1" si="58"/>
        <v>5.4157369937849885E-2</v>
      </c>
      <c r="U184" s="2">
        <f t="shared" ca="1" si="59"/>
        <v>20724.833545142767</v>
      </c>
      <c r="W184" s="2">
        <f t="shared" ca="1" si="64"/>
        <v>5.4157369937849885E-2</v>
      </c>
      <c r="X184" s="2">
        <f t="shared" ca="1" si="65"/>
        <v>20724.833545142767</v>
      </c>
    </row>
    <row r="185" spans="2:24">
      <c r="B185">
        <f t="shared" si="39"/>
        <v>175</v>
      </c>
      <c r="C185" s="2">
        <f t="shared" ca="1" si="60"/>
        <v>5.4157369937849885E-2</v>
      </c>
      <c r="D185" s="2">
        <f t="shared" ca="1" si="61"/>
        <v>20724.833545142767</v>
      </c>
      <c r="E185">
        <f t="shared" si="42"/>
        <v>5</v>
      </c>
      <c r="F185">
        <f t="shared" si="43"/>
        <v>2</v>
      </c>
      <c r="G185">
        <f t="shared" si="44"/>
        <v>4</v>
      </c>
      <c r="H185">
        <f t="shared" si="45"/>
        <v>3</v>
      </c>
      <c r="I185">
        <v>1</v>
      </c>
      <c r="J185">
        <v>1</v>
      </c>
      <c r="L185" s="4">
        <f t="shared" ca="1" si="1"/>
        <v>0.57023508040175708</v>
      </c>
      <c r="M185">
        <f t="shared" ca="1" si="34"/>
        <v>1</v>
      </c>
      <c r="N185">
        <f t="shared" ca="1" si="62"/>
        <v>5</v>
      </c>
      <c r="O185">
        <f t="shared" ca="1" si="63"/>
        <v>4</v>
      </c>
      <c r="Q185">
        <f t="shared" ca="1" si="56"/>
        <v>1.6273452480645181</v>
      </c>
      <c r="R185">
        <f t="shared" ca="1" si="57"/>
        <v>1.3018761984516145</v>
      </c>
      <c r="T185" s="2">
        <f t="shared" ca="1" si="58"/>
        <v>8.81327386160322E-2</v>
      </c>
      <c r="U185" s="2">
        <f t="shared" ca="1" si="59"/>
        <v>26981.167509292962</v>
      </c>
      <c r="W185" s="2">
        <f t="shared" ca="1" si="64"/>
        <v>8.81327386160322E-2</v>
      </c>
      <c r="X185" s="2">
        <f t="shared" ca="1" si="65"/>
        <v>26981.167509292962</v>
      </c>
    </row>
    <row r="186" spans="2:24">
      <c r="B186">
        <f t="shared" si="39"/>
        <v>176</v>
      </c>
      <c r="C186" s="2">
        <f t="shared" ca="1" si="60"/>
        <v>8.81327386160322E-2</v>
      </c>
      <c r="D186" s="2">
        <f t="shared" ca="1" si="61"/>
        <v>26981.167509292962</v>
      </c>
      <c r="E186">
        <f t="shared" si="42"/>
        <v>5</v>
      </c>
      <c r="F186">
        <f t="shared" si="43"/>
        <v>2</v>
      </c>
      <c r="G186">
        <f t="shared" si="44"/>
        <v>4</v>
      </c>
      <c r="H186">
        <f t="shared" si="45"/>
        <v>3</v>
      </c>
      <c r="I186">
        <v>1</v>
      </c>
      <c r="J186">
        <v>1</v>
      </c>
      <c r="L186" s="4">
        <f t="shared" ca="1" si="1"/>
        <v>0.76989024198962674</v>
      </c>
      <c r="M186">
        <f t="shared" ca="1" si="34"/>
        <v>1</v>
      </c>
      <c r="N186">
        <f t="shared" ca="1" si="62"/>
        <v>5</v>
      </c>
      <c r="O186">
        <f t="shared" ca="1" si="63"/>
        <v>4</v>
      </c>
      <c r="Q186">
        <f t="shared" ca="1" si="56"/>
        <v>1.3520362987126855</v>
      </c>
      <c r="R186">
        <f t="shared" ca="1" si="57"/>
        <v>1.0816290389701484</v>
      </c>
      <c r="T186" s="2">
        <f t="shared" ca="1" si="58"/>
        <v>0.11915866171383274</v>
      </c>
      <c r="U186" s="2">
        <f t="shared" ca="1" si="59"/>
        <v>29183.614283369137</v>
      </c>
      <c r="W186" s="2">
        <f t="shared" ca="1" si="64"/>
        <v>0.11915866171383274</v>
      </c>
      <c r="X186" s="2">
        <f t="shared" ca="1" si="65"/>
        <v>29183.614283369137</v>
      </c>
    </row>
    <row r="187" spans="2:24">
      <c r="B187">
        <f t="shared" si="39"/>
        <v>177</v>
      </c>
      <c r="C187" s="2">
        <f t="shared" ca="1" si="60"/>
        <v>0.11915866171383274</v>
      </c>
      <c r="D187" s="2">
        <f t="shared" ca="1" si="61"/>
        <v>29183.614283369137</v>
      </c>
      <c r="E187">
        <f t="shared" si="42"/>
        <v>5</v>
      </c>
      <c r="F187">
        <f t="shared" si="43"/>
        <v>2</v>
      </c>
      <c r="G187">
        <f t="shared" si="44"/>
        <v>4</v>
      </c>
      <c r="H187">
        <f t="shared" si="45"/>
        <v>3</v>
      </c>
      <c r="I187">
        <v>1</v>
      </c>
      <c r="J187">
        <v>1</v>
      </c>
      <c r="L187" s="4">
        <f t="shared" ca="1" si="1"/>
        <v>0.19392791864158576</v>
      </c>
      <c r="M187">
        <f t="shared" ca="1" si="34"/>
        <v>0</v>
      </c>
      <c r="N187">
        <f t="shared" ca="1" si="62"/>
        <v>2</v>
      </c>
      <c r="O187">
        <f t="shared" ca="1" si="63"/>
        <v>3</v>
      </c>
      <c r="Q187">
        <f t="shared" ca="1" si="56"/>
        <v>0.51041588544869965</v>
      </c>
      <c r="R187">
        <f t="shared" ca="1" si="57"/>
        <v>0.76562382817304953</v>
      </c>
      <c r="T187" s="2">
        <f t="shared" ca="1" si="58"/>
        <v>6.0820473827548002E-2</v>
      </c>
      <c r="U187" s="2">
        <f t="shared" ca="1" si="59"/>
        <v>22343.670487558767</v>
      </c>
      <c r="W187" s="2">
        <f t="shared" ca="1" si="64"/>
        <v>6.0820473827548002E-2</v>
      </c>
      <c r="X187" s="2">
        <f t="shared" ca="1" si="65"/>
        <v>22343.670487558767</v>
      </c>
    </row>
    <row r="188" spans="2:24">
      <c r="B188">
        <f t="shared" si="39"/>
        <v>178</v>
      </c>
      <c r="C188" s="2">
        <f t="shared" ca="1" si="60"/>
        <v>6.0820473827548002E-2</v>
      </c>
      <c r="D188" s="2">
        <f t="shared" ca="1" si="61"/>
        <v>22343.670487558767</v>
      </c>
      <c r="E188">
        <f t="shared" si="42"/>
        <v>5</v>
      </c>
      <c r="F188">
        <f t="shared" si="43"/>
        <v>2</v>
      </c>
      <c r="G188">
        <f t="shared" si="44"/>
        <v>4</v>
      </c>
      <c r="H188">
        <f t="shared" si="45"/>
        <v>3</v>
      </c>
      <c r="I188">
        <v>1</v>
      </c>
      <c r="J188">
        <v>1</v>
      </c>
      <c r="L188" s="4">
        <f t="shared" ca="1" si="1"/>
        <v>0.60346433261280008</v>
      </c>
      <c r="M188">
        <f t="shared" ca="1" si="34"/>
        <v>1</v>
      </c>
      <c r="N188">
        <f t="shared" ca="1" si="62"/>
        <v>5</v>
      </c>
      <c r="O188">
        <f t="shared" ca="1" si="63"/>
        <v>4</v>
      </c>
      <c r="Q188">
        <f t="shared" ca="1" si="56"/>
        <v>1.5458946132038407</v>
      </c>
      <c r="R188">
        <f t="shared" ca="1" si="57"/>
        <v>1.2367156905630725</v>
      </c>
      <c r="T188" s="2">
        <f t="shared" ca="1" si="58"/>
        <v>9.4022042862511632E-2</v>
      </c>
      <c r="U188" s="2">
        <f t="shared" ca="1" si="59"/>
        <v>27632.767876734983</v>
      </c>
      <c r="W188" s="2">
        <f t="shared" ca="1" si="64"/>
        <v>9.4022042862511632E-2</v>
      </c>
      <c r="X188" s="2">
        <f t="shared" ca="1" si="65"/>
        <v>27632.767876734983</v>
      </c>
    </row>
    <row r="189" spans="2:24">
      <c r="B189">
        <f t="shared" si="39"/>
        <v>179</v>
      </c>
      <c r="C189" s="2">
        <f t="shared" ca="1" si="60"/>
        <v>9.4022042862511632E-2</v>
      </c>
      <c r="D189" s="2">
        <f t="shared" ca="1" si="61"/>
        <v>27632.767876734983</v>
      </c>
      <c r="E189">
        <f t="shared" si="42"/>
        <v>5</v>
      </c>
      <c r="F189">
        <f t="shared" si="43"/>
        <v>2</v>
      </c>
      <c r="G189">
        <f t="shared" si="44"/>
        <v>4</v>
      </c>
      <c r="H189">
        <f t="shared" si="45"/>
        <v>3</v>
      </c>
      <c r="I189">
        <v>1</v>
      </c>
      <c r="J189">
        <v>1</v>
      </c>
      <c r="L189" s="4">
        <f t="shared" ca="1" si="1"/>
        <v>0.18189739854485865</v>
      </c>
      <c r="M189">
        <f t="shared" ca="1" si="34"/>
        <v>0</v>
      </c>
      <c r="N189">
        <f t="shared" ca="1" si="62"/>
        <v>2</v>
      </c>
      <c r="O189">
        <f t="shared" ca="1" si="63"/>
        <v>3</v>
      </c>
      <c r="Q189">
        <f t="shared" ca="1" si="56"/>
        <v>0.53145041304045793</v>
      </c>
      <c r="R189">
        <f t="shared" ca="1" si="57"/>
        <v>0.79717561956068694</v>
      </c>
      <c r="T189" s="2">
        <f t="shared" ca="1" si="58"/>
        <v>4.9968053514189446E-2</v>
      </c>
      <c r="U189" s="2">
        <f t="shared" ca="1" si="59"/>
        <v>22028.168852312858</v>
      </c>
      <c r="W189" s="2">
        <f t="shared" ca="1" si="64"/>
        <v>4.9968053514189446E-2</v>
      </c>
      <c r="X189" s="2">
        <f t="shared" ca="1" si="65"/>
        <v>22028.168852312858</v>
      </c>
    </row>
    <row r="190" spans="2:24">
      <c r="B190">
        <f t="shared" si="39"/>
        <v>180</v>
      </c>
      <c r="C190" s="2">
        <f t="shared" ca="1" si="60"/>
        <v>4.9968053514189446E-2</v>
      </c>
      <c r="D190" s="2">
        <f t="shared" ca="1" si="61"/>
        <v>22028.168852312858</v>
      </c>
      <c r="E190">
        <f t="shared" si="42"/>
        <v>5</v>
      </c>
      <c r="F190">
        <f t="shared" si="43"/>
        <v>2</v>
      </c>
      <c r="G190">
        <f t="shared" si="44"/>
        <v>4</v>
      </c>
      <c r="H190">
        <f t="shared" si="45"/>
        <v>3</v>
      </c>
      <c r="I190">
        <v>1</v>
      </c>
      <c r="J190">
        <v>1</v>
      </c>
      <c r="L190" s="4">
        <f t="shared" ca="1" si="1"/>
        <v>0.43226814380870915</v>
      </c>
      <c r="M190">
        <f t="shared" ca="1" si="34"/>
        <v>0</v>
      </c>
      <c r="N190">
        <f t="shared" ca="1" si="62"/>
        <v>2</v>
      </c>
      <c r="O190">
        <f t="shared" ca="1" si="63"/>
        <v>3</v>
      </c>
      <c r="Q190">
        <f t="shared" ca="1" si="56"/>
        <v>0.62444933676056413</v>
      </c>
      <c r="R190">
        <f t="shared" ca="1" si="57"/>
        <v>0.93667400514084631</v>
      </c>
      <c r="T190" s="2">
        <f t="shared" ca="1" si="58"/>
        <v>3.1202517876151976E-2</v>
      </c>
      <c r="U190" s="2">
        <f t="shared" ca="1" si="59"/>
        <v>20633.213144814723</v>
      </c>
      <c r="W190" s="2">
        <f t="shared" ca="1" si="64"/>
        <v>3.1202517876151976E-2</v>
      </c>
      <c r="X190" s="2">
        <f t="shared" ca="1" si="65"/>
        <v>20633.213144814723</v>
      </c>
    </row>
    <row r="191" spans="2:24">
      <c r="B191">
        <f t="shared" si="39"/>
        <v>181</v>
      </c>
      <c r="C191" s="2">
        <f t="shared" ca="1" si="60"/>
        <v>3.1202517876151976E-2</v>
      </c>
      <c r="D191" s="2">
        <f t="shared" ca="1" si="61"/>
        <v>20633.213144814723</v>
      </c>
      <c r="E191">
        <f t="shared" si="42"/>
        <v>5</v>
      </c>
      <c r="F191">
        <f t="shared" si="43"/>
        <v>2</v>
      </c>
      <c r="G191">
        <f t="shared" si="44"/>
        <v>4</v>
      </c>
      <c r="H191">
        <f t="shared" si="45"/>
        <v>3</v>
      </c>
      <c r="I191">
        <v>1</v>
      </c>
      <c r="J191">
        <v>1</v>
      </c>
      <c r="L191" s="4">
        <f t="shared" ca="1" si="1"/>
        <v>0.96741536221234559</v>
      </c>
      <c r="M191">
        <f t="shared" ca="1" si="34"/>
        <v>1</v>
      </c>
      <c r="N191">
        <f t="shared" ca="1" si="62"/>
        <v>5</v>
      </c>
      <c r="O191">
        <f t="shared" ca="1" si="63"/>
        <v>4</v>
      </c>
      <c r="Q191">
        <f t="shared" ca="1" si="56"/>
        <v>1.6322136641185958</v>
      </c>
      <c r="R191">
        <f t="shared" ca="1" si="57"/>
        <v>1.3057709312948766</v>
      </c>
      <c r="T191" s="2">
        <f t="shared" ca="1" si="58"/>
        <v>5.0929176032360003E-2</v>
      </c>
      <c r="U191" s="2">
        <f t="shared" ca="1" si="59"/>
        <v>26942.249943710412</v>
      </c>
      <c r="W191" s="2">
        <f t="shared" ca="1" si="64"/>
        <v>5.0929176032360003E-2</v>
      </c>
      <c r="X191" s="2">
        <f t="shared" ca="1" si="65"/>
        <v>26942.249943710412</v>
      </c>
    </row>
    <row r="192" spans="2:24">
      <c r="B192">
        <f t="shared" si="39"/>
        <v>182</v>
      </c>
      <c r="C192" s="2">
        <f t="shared" ca="1" si="60"/>
        <v>5.0929176032360003E-2</v>
      </c>
      <c r="D192" s="2">
        <f t="shared" ca="1" si="61"/>
        <v>26942.249943710412</v>
      </c>
      <c r="E192">
        <f t="shared" si="42"/>
        <v>5</v>
      </c>
      <c r="F192">
        <f t="shared" si="43"/>
        <v>2</v>
      </c>
      <c r="G192">
        <f t="shared" si="44"/>
        <v>4</v>
      </c>
      <c r="H192">
        <f t="shared" si="45"/>
        <v>3</v>
      </c>
      <c r="I192">
        <v>1</v>
      </c>
      <c r="J192">
        <v>1</v>
      </c>
      <c r="L192" s="4">
        <f t="shared" ca="1" si="1"/>
        <v>0.71532419487096766</v>
      </c>
      <c r="M192">
        <f t="shared" ca="1" si="34"/>
        <v>1</v>
      </c>
      <c r="N192">
        <f t="shared" ca="1" si="62"/>
        <v>5</v>
      </c>
      <c r="O192">
        <f t="shared" ca="1" si="63"/>
        <v>4</v>
      </c>
      <c r="Q192">
        <f t="shared" ca="1" si="56"/>
        <v>1.3534619885221379</v>
      </c>
      <c r="R192">
        <f t="shared" ca="1" si="57"/>
        <v>1.0827695908177104</v>
      </c>
      <c r="T192" s="2">
        <f t="shared" ca="1" si="58"/>
        <v>6.8930703866551979E-2</v>
      </c>
      <c r="U192" s="2">
        <f t="shared" ca="1" si="59"/>
        <v>29172.248947259803</v>
      </c>
      <c r="W192" s="2">
        <f t="shared" ca="1" si="64"/>
        <v>6.8930703866551979E-2</v>
      </c>
      <c r="X192" s="2">
        <f t="shared" ca="1" si="65"/>
        <v>29172.248947259803</v>
      </c>
    </row>
    <row r="193" spans="2:24">
      <c r="B193">
        <f t="shared" si="39"/>
        <v>183</v>
      </c>
      <c r="C193" s="2">
        <f t="shared" ca="1" si="60"/>
        <v>6.8930703866551979E-2</v>
      </c>
      <c r="D193" s="2">
        <f t="shared" ca="1" si="61"/>
        <v>29172.248947259803</v>
      </c>
      <c r="E193">
        <f t="shared" si="42"/>
        <v>5</v>
      </c>
      <c r="F193">
        <f t="shared" si="43"/>
        <v>2</v>
      </c>
      <c r="G193">
        <f t="shared" si="44"/>
        <v>4</v>
      </c>
      <c r="H193">
        <f t="shared" si="45"/>
        <v>3</v>
      </c>
      <c r="I193">
        <v>1</v>
      </c>
      <c r="J193">
        <v>1</v>
      </c>
      <c r="L193" s="4">
        <f t="shared" ca="1" si="1"/>
        <v>0.5531927201246839</v>
      </c>
      <c r="M193">
        <f t="shared" ca="1" si="34"/>
        <v>1</v>
      </c>
      <c r="N193">
        <f t="shared" ca="1" si="62"/>
        <v>5</v>
      </c>
      <c r="O193">
        <f t="shared" ca="1" si="63"/>
        <v>4</v>
      </c>
      <c r="Q193">
        <f t="shared" ca="1" si="56"/>
        <v>1.2764115760463444</v>
      </c>
      <c r="R193">
        <f t="shared" ca="1" si="57"/>
        <v>1.0211292608370754</v>
      </c>
      <c r="T193" s="2">
        <f t="shared" ca="1" si="58"/>
        <v>8.7983948360289457E-2</v>
      </c>
      <c r="U193" s="2">
        <f t="shared" ca="1" si="59"/>
        <v>29788.637004470555</v>
      </c>
      <c r="W193" s="2">
        <f t="shared" ca="1" si="64"/>
        <v>8.7983948360289457E-2</v>
      </c>
      <c r="X193" s="2">
        <f t="shared" ca="1" si="65"/>
        <v>29788.637004470555</v>
      </c>
    </row>
    <row r="194" spans="2:24">
      <c r="B194">
        <f t="shared" si="39"/>
        <v>184</v>
      </c>
      <c r="C194" s="2">
        <f t="shared" ca="1" si="60"/>
        <v>8.7983948360289457E-2</v>
      </c>
      <c r="D194" s="2">
        <f t="shared" ca="1" si="61"/>
        <v>29788.637004470555</v>
      </c>
      <c r="E194">
        <f t="shared" si="42"/>
        <v>5</v>
      </c>
      <c r="F194">
        <f t="shared" si="43"/>
        <v>2</v>
      </c>
      <c r="G194">
        <f t="shared" si="44"/>
        <v>4</v>
      </c>
      <c r="H194">
        <f t="shared" si="45"/>
        <v>3</v>
      </c>
      <c r="I194">
        <v>1</v>
      </c>
      <c r="J194">
        <v>1</v>
      </c>
      <c r="L194" s="4">
        <f t="shared" ca="1" si="1"/>
        <v>0.58437957095372361</v>
      </c>
      <c r="M194">
        <f t="shared" ca="1" si="34"/>
        <v>1</v>
      </c>
      <c r="N194">
        <f t="shared" ca="1" si="62"/>
        <v>5</v>
      </c>
      <c r="O194">
        <f t="shared" ca="1" si="63"/>
        <v>4</v>
      </c>
      <c r="Q194">
        <f t="shared" ca="1" si="56"/>
        <v>1.2566374020417397</v>
      </c>
      <c r="R194">
        <f t="shared" ca="1" si="57"/>
        <v>1.0053099216333918</v>
      </c>
      <c r="T194" s="2">
        <f t="shared" ca="1" si="58"/>
        <v>0.11056392028884872</v>
      </c>
      <c r="U194" s="2">
        <f t="shared" ca="1" si="59"/>
        <v>29946.812332529847</v>
      </c>
      <c r="W194" s="2">
        <f t="shared" ca="1" si="64"/>
        <v>0.11056392028884872</v>
      </c>
      <c r="X194" s="2">
        <f t="shared" ca="1" si="65"/>
        <v>29946.812332529847</v>
      </c>
    </row>
    <row r="195" spans="2:24">
      <c r="B195">
        <f t="shared" si="39"/>
        <v>185</v>
      </c>
      <c r="C195" s="2">
        <f t="shared" ca="1" si="60"/>
        <v>0.11056392028884872</v>
      </c>
      <c r="D195" s="2">
        <f t="shared" ca="1" si="61"/>
        <v>29946.812332529847</v>
      </c>
      <c r="E195">
        <f t="shared" si="42"/>
        <v>5</v>
      </c>
      <c r="F195">
        <f t="shared" si="43"/>
        <v>2</v>
      </c>
      <c r="G195">
        <f t="shared" si="44"/>
        <v>4</v>
      </c>
      <c r="H195">
        <f t="shared" si="45"/>
        <v>3</v>
      </c>
      <c r="I195">
        <v>1</v>
      </c>
      <c r="J195">
        <v>1</v>
      </c>
      <c r="L195" s="4">
        <f t="shared" ca="1" si="1"/>
        <v>0.96990780820719713</v>
      </c>
      <c r="M195">
        <f t="shared" ca="1" si="34"/>
        <v>1</v>
      </c>
      <c r="N195">
        <f t="shared" ca="1" si="62"/>
        <v>5</v>
      </c>
      <c r="O195">
        <f t="shared" ca="1" si="63"/>
        <v>4</v>
      </c>
      <c r="Q195">
        <f t="shared" ca="1" si="56"/>
        <v>1.2516608633313087</v>
      </c>
      <c r="R195">
        <f t="shared" ca="1" si="57"/>
        <v>1.0013286906650469</v>
      </c>
      <c r="T195" s="2">
        <f t="shared" ca="1" si="58"/>
        <v>0.13838853192203437</v>
      </c>
      <c r="U195" s="2">
        <f t="shared" ca="1" si="59"/>
        <v>29986.602382523994</v>
      </c>
      <c r="W195" s="2">
        <f t="shared" ca="1" si="64"/>
        <v>0.13838853192203437</v>
      </c>
      <c r="X195" s="2">
        <f t="shared" ca="1" si="65"/>
        <v>29986.602382523994</v>
      </c>
    </row>
    <row r="196" spans="2:24">
      <c r="B196">
        <f t="shared" si="39"/>
        <v>186</v>
      </c>
      <c r="C196" s="2">
        <f t="shared" ca="1" si="60"/>
        <v>0.13838853192203437</v>
      </c>
      <c r="D196" s="2">
        <f t="shared" ca="1" si="61"/>
        <v>29986.602382523994</v>
      </c>
      <c r="E196">
        <f t="shared" si="42"/>
        <v>5</v>
      </c>
      <c r="F196">
        <f t="shared" si="43"/>
        <v>2</v>
      </c>
      <c r="G196">
        <f t="shared" si="44"/>
        <v>4</v>
      </c>
      <c r="H196">
        <f t="shared" si="45"/>
        <v>3</v>
      </c>
      <c r="I196">
        <v>1</v>
      </c>
      <c r="J196">
        <v>1</v>
      </c>
      <c r="L196" s="4">
        <f t="shared" ca="1" si="1"/>
        <v>0.35357518830177448</v>
      </c>
      <c r="M196">
        <f t="shared" ca="1" si="34"/>
        <v>0</v>
      </c>
      <c r="N196">
        <f t="shared" ca="1" si="62"/>
        <v>2</v>
      </c>
      <c r="O196">
        <f t="shared" ca="1" si="63"/>
        <v>3</v>
      </c>
      <c r="Q196">
        <f t="shared" ca="1" si="56"/>
        <v>0.50016579531975358</v>
      </c>
      <c r="R196">
        <f t="shared" ca="1" si="57"/>
        <v>0.75024869297963037</v>
      </c>
      <c r="T196" s="2">
        <f t="shared" ca="1" si="58"/>
        <v>6.9217210131917437E-2</v>
      </c>
      <c r="U196" s="2">
        <f t="shared" ca="1" si="59"/>
        <v>22497.409244388495</v>
      </c>
      <c r="W196" s="2">
        <f t="shared" ca="1" si="64"/>
        <v>6.9217210131917437E-2</v>
      </c>
      <c r="X196" s="2">
        <f t="shared" ca="1" si="65"/>
        <v>22497.409244388495</v>
      </c>
    </row>
    <row r="197" spans="2:24">
      <c r="B197">
        <f t="shared" si="39"/>
        <v>187</v>
      </c>
      <c r="C197" s="2">
        <f t="shared" ca="1" si="60"/>
        <v>6.9217210131917437E-2</v>
      </c>
      <c r="D197" s="2">
        <f t="shared" ca="1" si="61"/>
        <v>22497.409244388495</v>
      </c>
      <c r="E197">
        <f t="shared" si="42"/>
        <v>5</v>
      </c>
      <c r="F197">
        <f t="shared" si="43"/>
        <v>2</v>
      </c>
      <c r="G197">
        <f t="shared" si="44"/>
        <v>4</v>
      </c>
      <c r="H197">
        <f t="shared" si="45"/>
        <v>3</v>
      </c>
      <c r="I197">
        <v>1</v>
      </c>
      <c r="J197">
        <v>1</v>
      </c>
      <c r="L197" s="4">
        <f t="shared" ca="1" si="1"/>
        <v>0.53374848003729058</v>
      </c>
      <c r="M197">
        <f t="shared" ca="1" si="34"/>
        <v>1</v>
      </c>
      <c r="N197">
        <f t="shared" ca="1" si="62"/>
        <v>5</v>
      </c>
      <c r="O197">
        <f t="shared" ca="1" si="63"/>
        <v>4</v>
      </c>
      <c r="Q197">
        <f t="shared" ca="1" si="56"/>
        <v>1.5385809104876742</v>
      </c>
      <c r="R197">
        <f t="shared" ca="1" si="57"/>
        <v>1.2308647283901395</v>
      </c>
      <c r="T197" s="2">
        <f t="shared" ca="1" si="58"/>
        <v>0.10649627818618219</v>
      </c>
      <c r="U197" s="2">
        <f t="shared" ca="1" si="59"/>
        <v>27691.267519076056</v>
      </c>
      <c r="W197" s="2">
        <f t="shared" ca="1" si="64"/>
        <v>0.10649627818618219</v>
      </c>
      <c r="X197" s="2">
        <f t="shared" ca="1" si="65"/>
        <v>27691.267519076056</v>
      </c>
    </row>
    <row r="198" spans="2:24">
      <c r="B198">
        <f t="shared" si="39"/>
        <v>188</v>
      </c>
      <c r="C198" s="2">
        <f t="shared" ca="1" si="60"/>
        <v>0.10649627818618219</v>
      </c>
      <c r="D198" s="2">
        <f t="shared" ca="1" si="61"/>
        <v>27691.267519076056</v>
      </c>
      <c r="E198">
        <f t="shared" si="42"/>
        <v>5</v>
      </c>
      <c r="F198">
        <f t="shared" si="43"/>
        <v>2</v>
      </c>
      <c r="G198">
        <f t="shared" si="44"/>
        <v>4</v>
      </c>
      <c r="H198">
        <f t="shared" si="45"/>
        <v>3</v>
      </c>
      <c r="I198">
        <v>1</v>
      </c>
      <c r="J198">
        <v>1</v>
      </c>
      <c r="L198" s="4">
        <f t="shared" ca="1" si="1"/>
        <v>0.80098542395264827</v>
      </c>
      <c r="M198">
        <f t="shared" ca="1" si="34"/>
        <v>1</v>
      </c>
      <c r="N198">
        <f t="shared" ca="1" si="62"/>
        <v>5</v>
      </c>
      <c r="O198">
        <f t="shared" ca="1" si="63"/>
        <v>4</v>
      </c>
      <c r="Q198">
        <f t="shared" ca="1" si="56"/>
        <v>1.3265634725768189</v>
      </c>
      <c r="R198">
        <f t="shared" ca="1" si="57"/>
        <v>1.0612507780614551</v>
      </c>
      <c r="T198" s="2">
        <f t="shared" ca="1" si="58"/>
        <v>0.14127407260716879</v>
      </c>
      <c r="U198" s="2">
        <f t="shared" ca="1" si="59"/>
        <v>29387.379200127365</v>
      </c>
      <c r="W198" s="2">
        <f t="shared" ca="1" si="64"/>
        <v>0.14127407260716879</v>
      </c>
      <c r="X198" s="2">
        <f t="shared" ca="1" si="65"/>
        <v>29387.379200127365</v>
      </c>
    </row>
    <row r="199" spans="2:24">
      <c r="B199">
        <f t="shared" si="39"/>
        <v>189</v>
      </c>
      <c r="C199" s="2">
        <f t="shared" ca="1" si="60"/>
        <v>0.14127407260716879</v>
      </c>
      <c r="D199" s="2">
        <f t="shared" ca="1" si="61"/>
        <v>29387.379200127365</v>
      </c>
      <c r="E199">
        <f t="shared" si="42"/>
        <v>5</v>
      </c>
      <c r="F199">
        <f t="shared" si="43"/>
        <v>2</v>
      </c>
      <c r="G199">
        <f t="shared" si="44"/>
        <v>4</v>
      </c>
      <c r="H199">
        <f t="shared" si="45"/>
        <v>3</v>
      </c>
      <c r="I199">
        <v>1</v>
      </c>
      <c r="J199">
        <v>1</v>
      </c>
      <c r="L199" s="4">
        <f t="shared" ca="1" si="1"/>
        <v>0.16711506371833706</v>
      </c>
      <c r="M199">
        <f t="shared" ca="1" si="34"/>
        <v>0</v>
      </c>
      <c r="N199">
        <f t="shared" ca="1" si="62"/>
        <v>2</v>
      </c>
      <c r="O199">
        <f t="shared" ca="1" si="63"/>
        <v>3</v>
      </c>
      <c r="Q199">
        <f t="shared" ca="1" si="56"/>
        <v>0.50777504547666585</v>
      </c>
      <c r="R199">
        <f t="shared" ca="1" si="57"/>
        <v>0.76166256821499878</v>
      </c>
      <c r="T199" s="2">
        <f t="shared" ca="1" si="58"/>
        <v>7.1735448642778921E-2</v>
      </c>
      <c r="U199" s="2">
        <f t="shared" ca="1" si="59"/>
        <v>22383.266714677047</v>
      </c>
      <c r="W199" s="2">
        <f t="shared" ca="1" si="64"/>
        <v>7.1735448642778921E-2</v>
      </c>
      <c r="X199" s="2">
        <f t="shared" ca="1" si="65"/>
        <v>22383.266714677047</v>
      </c>
    </row>
    <row r="200" spans="2:24">
      <c r="B200">
        <f t="shared" si="39"/>
        <v>190</v>
      </c>
      <c r="C200" s="2">
        <f t="shared" ca="1" si="60"/>
        <v>7.1735448642778921E-2</v>
      </c>
      <c r="D200" s="2">
        <f t="shared" ca="1" si="61"/>
        <v>22383.266714677047</v>
      </c>
      <c r="E200">
        <f t="shared" si="42"/>
        <v>5</v>
      </c>
      <c r="F200">
        <f t="shared" si="43"/>
        <v>2</v>
      </c>
      <c r="G200">
        <f t="shared" si="44"/>
        <v>4</v>
      </c>
      <c r="H200">
        <f t="shared" si="45"/>
        <v>3</v>
      </c>
      <c r="I200">
        <v>1</v>
      </c>
      <c r="J200">
        <v>1</v>
      </c>
      <c r="L200" s="4">
        <f t="shared" ca="1" si="1"/>
        <v>0.23972160593953862</v>
      </c>
      <c r="M200">
        <f t="shared" ca="1" si="34"/>
        <v>0</v>
      </c>
      <c r="N200">
        <f t="shared" ca="1" si="62"/>
        <v>2</v>
      </c>
      <c r="O200">
        <f t="shared" ca="1" si="63"/>
        <v>3</v>
      </c>
      <c r="Q200">
        <f t="shared" ca="1" si="56"/>
        <v>0.6176015493523761</v>
      </c>
      <c r="R200">
        <f t="shared" ca="1" si="57"/>
        <v>0.92640232402856415</v>
      </c>
      <c r="T200" s="2">
        <f t="shared" ca="1" si="58"/>
        <v>4.430392422526807E-2</v>
      </c>
      <c r="U200" s="2">
        <f t="shared" ca="1" si="59"/>
        <v>20735.910303828019</v>
      </c>
      <c r="W200" s="2">
        <f t="shared" ca="1" si="64"/>
        <v>4.430392422526807E-2</v>
      </c>
      <c r="X200" s="2">
        <f t="shared" ca="1" si="65"/>
        <v>20735.910303828019</v>
      </c>
    </row>
    <row r="201" spans="2:24">
      <c r="B201">
        <f t="shared" si="39"/>
        <v>191</v>
      </c>
      <c r="C201" s="2">
        <f t="shared" ca="1" si="60"/>
        <v>4.430392422526807E-2</v>
      </c>
      <c r="D201" s="2">
        <f t="shared" ca="1" si="61"/>
        <v>20735.910303828019</v>
      </c>
      <c r="E201">
        <f t="shared" si="42"/>
        <v>5</v>
      </c>
      <c r="F201">
        <f t="shared" si="43"/>
        <v>2</v>
      </c>
      <c r="G201">
        <f t="shared" si="44"/>
        <v>4</v>
      </c>
      <c r="H201">
        <f t="shared" si="45"/>
        <v>3</v>
      </c>
      <c r="I201">
        <v>1</v>
      </c>
      <c r="J201">
        <v>1</v>
      </c>
      <c r="L201" s="4">
        <f t="shared" ca="1" si="1"/>
        <v>0.72562637456147161</v>
      </c>
      <c r="M201">
        <f t="shared" ca="1" si="34"/>
        <v>1</v>
      </c>
      <c r="N201">
        <f t="shared" ca="1" si="62"/>
        <v>5</v>
      </c>
      <c r="O201">
        <f t="shared" ca="1" si="63"/>
        <v>4</v>
      </c>
      <c r="Q201">
        <f t="shared" ca="1" si="56"/>
        <v>1.6267592999173992</v>
      </c>
      <c r="R201">
        <f t="shared" ca="1" si="57"/>
        <v>1.3014074399339195</v>
      </c>
      <c r="T201" s="2">
        <f t="shared" ca="1" si="58"/>
        <v>7.2071820756290594E-2</v>
      </c>
      <c r="U201" s="2">
        <f t="shared" ca="1" si="59"/>
        <v>26985.867943204204</v>
      </c>
      <c r="W201" s="2">
        <f t="shared" ca="1" si="64"/>
        <v>7.2071820756290594E-2</v>
      </c>
      <c r="X201" s="2">
        <f t="shared" ca="1" si="65"/>
        <v>26985.867943204204</v>
      </c>
    </row>
    <row r="202" spans="2:24">
      <c r="B202">
        <f t="shared" si="39"/>
        <v>192</v>
      </c>
      <c r="C202" s="2">
        <f t="shared" ca="1" si="40"/>
        <v>7.2071820756290594E-2</v>
      </c>
      <c r="D202" s="2">
        <f t="shared" ca="1" si="41"/>
        <v>26985.867943204204</v>
      </c>
      <c r="E202">
        <f t="shared" si="42"/>
        <v>5</v>
      </c>
      <c r="F202">
        <f t="shared" si="43"/>
        <v>2</v>
      </c>
      <c r="G202">
        <f t="shared" si="44"/>
        <v>4</v>
      </c>
      <c r="H202">
        <f t="shared" si="45"/>
        <v>3</v>
      </c>
      <c r="I202">
        <v>1</v>
      </c>
      <c r="J202">
        <v>1</v>
      </c>
      <c r="L202" s="4">
        <f t="shared" ca="1" si="1"/>
        <v>0.58900414319108907</v>
      </c>
      <c r="M202">
        <f t="shared" ca="1" si="34"/>
        <v>1</v>
      </c>
      <c r="N202">
        <f t="shared" ca="1" si="46"/>
        <v>5</v>
      </c>
      <c r="O202">
        <f t="shared" ca="1" si="47"/>
        <v>4</v>
      </c>
      <c r="Q202">
        <f t="shared" ca="1" si="56"/>
        <v>1.3518650595250055</v>
      </c>
      <c r="R202">
        <f t="shared" ca="1" si="57"/>
        <v>1.0814920476200043</v>
      </c>
      <c r="T202" s="2">
        <f t="shared" ca="1" si="58"/>
        <v>9.7431376256778307E-2</v>
      </c>
      <c r="U202" s="2">
        <f t="shared" ca="1" si="59"/>
        <v>29185.00157869895</v>
      </c>
      <c r="W202" s="2">
        <f t="shared" ca="1" si="48"/>
        <v>9.7431376256778307E-2</v>
      </c>
      <c r="X202" s="2">
        <f t="shared" ca="1" si="49"/>
        <v>29185.00157869895</v>
      </c>
    </row>
    <row r="203" spans="2:24">
      <c r="B203">
        <f t="shared" si="39"/>
        <v>193</v>
      </c>
      <c r="C203" s="2">
        <f t="shared" ca="1" si="40"/>
        <v>9.7431376256778307E-2</v>
      </c>
      <c r="D203" s="2">
        <f t="shared" ca="1" si="41"/>
        <v>29185.00157869895</v>
      </c>
      <c r="E203">
        <f t="shared" si="42"/>
        <v>5</v>
      </c>
      <c r="F203">
        <f t="shared" si="43"/>
        <v>2</v>
      </c>
      <c r="G203">
        <f t="shared" si="44"/>
        <v>4</v>
      </c>
      <c r="H203">
        <f t="shared" si="45"/>
        <v>3</v>
      </c>
      <c r="I203">
        <v>1</v>
      </c>
      <c r="J203">
        <v>1</v>
      </c>
      <c r="L203" s="4">
        <f t="shared" ca="1" si="1"/>
        <v>0.82831085186649422</v>
      </c>
      <c r="M203">
        <f t="shared" ca="1" si="34"/>
        <v>1</v>
      </c>
      <c r="N203">
        <f t="shared" ca="1" si="46"/>
        <v>5</v>
      </c>
      <c r="O203">
        <f t="shared" ca="1" si="47"/>
        <v>4</v>
      </c>
      <c r="Q203">
        <f t="shared" ca="1" si="56"/>
        <v>1.2759952447011575</v>
      </c>
      <c r="R203">
        <f t="shared" ca="1" si="57"/>
        <v>1.020796195760926</v>
      </c>
      <c r="T203" s="2">
        <f t="shared" ca="1" si="58"/>
        <v>0.12432197278833838</v>
      </c>
      <c r="U203" s="2">
        <f t="shared" ca="1" si="59"/>
        <v>29791.938584812506</v>
      </c>
      <c r="W203" s="2">
        <f t="shared" ca="1" si="48"/>
        <v>0.12432197278833838</v>
      </c>
      <c r="X203" s="2">
        <f t="shared" ca="1" si="49"/>
        <v>29791.938584812506</v>
      </c>
    </row>
    <row r="204" spans="2:24">
      <c r="B204">
        <f t="shared" si="39"/>
        <v>194</v>
      </c>
      <c r="C204" s="2">
        <f t="shared" ca="1" si="40"/>
        <v>0.12432197278833838</v>
      </c>
      <c r="D204" s="2">
        <f t="shared" ca="1" si="41"/>
        <v>29791.938584812506</v>
      </c>
      <c r="E204">
        <f t="shared" si="42"/>
        <v>5</v>
      </c>
      <c r="F204">
        <f t="shared" si="43"/>
        <v>2</v>
      </c>
      <c r="G204">
        <f t="shared" si="44"/>
        <v>4</v>
      </c>
      <c r="H204">
        <f t="shared" si="45"/>
        <v>3</v>
      </c>
      <c r="I204">
        <v>1</v>
      </c>
      <c r="J204">
        <v>1</v>
      </c>
      <c r="L204" s="4">
        <f t="shared" ca="1" si="1"/>
        <v>0.15689977804765054</v>
      </c>
      <c r="M204">
        <f t="shared" ca="1" si="34"/>
        <v>0</v>
      </c>
      <c r="N204">
        <f t="shared" ca="1" si="46"/>
        <v>2</v>
      </c>
      <c r="O204">
        <f t="shared" ca="1" si="47"/>
        <v>3</v>
      </c>
      <c r="Q204">
        <f t="shared" ref="Q204:Q223" ca="1" si="66">N204/(1 + 0.0001*($C204 + $D204))</f>
        <v>0.50261279609581699</v>
      </c>
      <c r="R204">
        <f t="shared" ref="R204:R223" ca="1" si="67">O204/(1 + 0.0001*($C204 + $D204))</f>
        <v>0.75391919414372555</v>
      </c>
      <c r="T204" s="2">
        <f t="shared" ref="T204:T223" ca="1" si="68">C204*(1 - I204) + C204*Q204</f>
        <v>6.2485814359294831E-2</v>
      </c>
      <c r="U204" s="2">
        <f t="shared" ref="U204:U223" ca="1" si="69">D204*(1 - J204) + D204*R204</f>
        <v>22460.714329841208</v>
      </c>
      <c r="W204" s="2">
        <f t="shared" ca="1" si="48"/>
        <v>6.2485814359294831E-2</v>
      </c>
      <c r="X204" s="2">
        <f t="shared" ca="1" si="49"/>
        <v>22460.714329841208</v>
      </c>
    </row>
    <row r="205" spans="2:24">
      <c r="B205">
        <f t="shared" si="39"/>
        <v>195</v>
      </c>
      <c r="C205" s="2">
        <f t="shared" ca="1" si="40"/>
        <v>6.2485814359294831E-2</v>
      </c>
      <c r="D205" s="2">
        <f t="shared" ca="1" si="41"/>
        <v>22460.714329841208</v>
      </c>
      <c r="E205">
        <f t="shared" si="42"/>
        <v>5</v>
      </c>
      <c r="F205">
        <f t="shared" si="43"/>
        <v>2</v>
      </c>
      <c r="G205">
        <f t="shared" si="44"/>
        <v>4</v>
      </c>
      <c r="H205">
        <f t="shared" si="45"/>
        <v>3</v>
      </c>
      <c r="I205">
        <v>1</v>
      </c>
      <c r="J205">
        <v>1</v>
      </c>
      <c r="L205" s="4">
        <f t="shared" ca="1" si="1"/>
        <v>0.80312477558553874</v>
      </c>
      <c r="M205">
        <f t="shared" ca="1" si="34"/>
        <v>1</v>
      </c>
      <c r="N205">
        <f t="shared" ca="1" si="46"/>
        <v>5</v>
      </c>
      <c r="O205">
        <f t="shared" ca="1" si="47"/>
        <v>4</v>
      </c>
      <c r="Q205">
        <f t="shared" ca="1" si="66"/>
        <v>1.5403205007677268</v>
      </c>
      <c r="R205">
        <f t="shared" ca="1" si="67"/>
        <v>1.2322564006141814</v>
      </c>
      <c r="T205" s="2">
        <f t="shared" ca="1" si="68"/>
        <v>9.624818086478823E-2</v>
      </c>
      <c r="U205" s="2">
        <f t="shared" ca="1" si="69"/>
        <v>27677.358995313494</v>
      </c>
      <c r="W205" s="2">
        <f t="shared" ca="1" si="48"/>
        <v>9.624818086478823E-2</v>
      </c>
      <c r="X205" s="2">
        <f t="shared" ca="1" si="49"/>
        <v>27677.358995313494</v>
      </c>
    </row>
    <row r="206" spans="2:24">
      <c r="B206">
        <f t="shared" si="39"/>
        <v>196</v>
      </c>
      <c r="C206" s="2">
        <f t="shared" ca="1" si="40"/>
        <v>9.624818086478823E-2</v>
      </c>
      <c r="D206" s="2">
        <f t="shared" ca="1" si="41"/>
        <v>27677.358995313494</v>
      </c>
      <c r="E206">
        <f t="shared" si="42"/>
        <v>5</v>
      </c>
      <c r="F206">
        <f t="shared" si="43"/>
        <v>2</v>
      </c>
      <c r="G206">
        <f t="shared" si="44"/>
        <v>4</v>
      </c>
      <c r="H206">
        <f t="shared" si="45"/>
        <v>3</v>
      </c>
      <c r="I206">
        <v>1</v>
      </c>
      <c r="J206">
        <v>1</v>
      </c>
      <c r="L206" s="4">
        <f t="shared" ca="1" si="1"/>
        <v>0.67244060843717912</v>
      </c>
      <c r="M206">
        <f t="shared" ca="1" si="34"/>
        <v>1</v>
      </c>
      <c r="N206">
        <f t="shared" ca="1" si="46"/>
        <v>5</v>
      </c>
      <c r="O206">
        <f t="shared" ca="1" si="47"/>
        <v>4</v>
      </c>
      <c r="Q206">
        <f t="shared" ca="1" si="66"/>
        <v>1.3270535304698778</v>
      </c>
      <c r="R206">
        <f t="shared" ca="1" si="67"/>
        <v>1.0616428243759022</v>
      </c>
      <c r="T206" s="2">
        <f t="shared" ca="1" si="68"/>
        <v>0.12772648821792057</v>
      </c>
      <c r="U206" s="2">
        <f t="shared" ca="1" si="69"/>
        <v>29383.4695750504</v>
      </c>
      <c r="W206" s="2">
        <f t="shared" ca="1" si="48"/>
        <v>0.12772648821792057</v>
      </c>
      <c r="X206" s="2">
        <f t="shared" ca="1" si="49"/>
        <v>29383.4695750504</v>
      </c>
    </row>
    <row r="207" spans="2:24">
      <c r="B207">
        <f t="shared" si="39"/>
        <v>197</v>
      </c>
      <c r="C207" s="2">
        <f t="shared" ca="1" si="40"/>
        <v>0.12772648821792057</v>
      </c>
      <c r="D207" s="2">
        <f t="shared" ca="1" si="41"/>
        <v>29383.4695750504</v>
      </c>
      <c r="E207">
        <f t="shared" si="42"/>
        <v>5</v>
      </c>
      <c r="F207">
        <f t="shared" si="43"/>
        <v>2</v>
      </c>
      <c r="G207">
        <f t="shared" si="44"/>
        <v>4</v>
      </c>
      <c r="H207">
        <f t="shared" si="45"/>
        <v>3</v>
      </c>
      <c r="I207">
        <v>1</v>
      </c>
      <c r="J207">
        <v>1</v>
      </c>
      <c r="L207" s="4">
        <f t="shared" ca="1" si="1"/>
        <v>0.16055408474194954</v>
      </c>
      <c r="M207">
        <f t="shared" ca="1" si="34"/>
        <v>0</v>
      </c>
      <c r="N207">
        <f t="shared" ca="1" si="46"/>
        <v>2</v>
      </c>
      <c r="O207">
        <f t="shared" ca="1" si="47"/>
        <v>3</v>
      </c>
      <c r="Q207">
        <f t="shared" ca="1" si="66"/>
        <v>0.50782562717343871</v>
      </c>
      <c r="R207">
        <f t="shared" ca="1" si="67"/>
        <v>0.76173844076015818</v>
      </c>
      <c r="T207" s="2">
        <f t="shared" ca="1" si="68"/>
        <v>6.4862783985926348E-2</v>
      </c>
      <c r="U207" s="2">
        <f t="shared" ca="1" si="69"/>
        <v>22382.51829822244</v>
      </c>
      <c r="W207" s="2">
        <f t="shared" ca="1" si="48"/>
        <v>6.4862783985926348E-2</v>
      </c>
      <c r="X207" s="2">
        <f t="shared" ca="1" si="49"/>
        <v>22382.51829822244</v>
      </c>
    </row>
    <row r="208" spans="2:24">
      <c r="B208">
        <f t="shared" si="39"/>
        <v>198</v>
      </c>
      <c r="C208" s="2">
        <f t="shared" ca="1" si="40"/>
        <v>6.4862783985926348E-2</v>
      </c>
      <c r="D208" s="2">
        <f t="shared" ca="1" si="41"/>
        <v>22382.51829822244</v>
      </c>
      <c r="E208">
        <f t="shared" si="42"/>
        <v>5</v>
      </c>
      <c r="F208">
        <f t="shared" si="43"/>
        <v>2</v>
      </c>
      <c r="G208">
        <f t="shared" si="44"/>
        <v>4</v>
      </c>
      <c r="H208">
        <f t="shared" si="45"/>
        <v>3</v>
      </c>
      <c r="I208">
        <v>1</v>
      </c>
      <c r="J208">
        <v>1</v>
      </c>
      <c r="L208" s="4">
        <f t="shared" ca="1" si="1"/>
        <v>0.66138196765737567</v>
      </c>
      <c r="M208">
        <f t="shared" ca="1" si="34"/>
        <v>1</v>
      </c>
      <c r="N208">
        <f t="shared" ca="1" si="46"/>
        <v>5</v>
      </c>
      <c r="O208">
        <f t="shared" ca="1" si="47"/>
        <v>4</v>
      </c>
      <c r="Q208">
        <f t="shared" ca="1" si="66"/>
        <v>1.5440398856199846</v>
      </c>
      <c r="R208">
        <f t="shared" ca="1" si="67"/>
        <v>1.2352319084959877</v>
      </c>
      <c r="T208" s="2">
        <f t="shared" ca="1" si="68"/>
        <v>0.10015072556662349</v>
      </c>
      <c r="U208" s="2">
        <f t="shared" ca="1" si="69"/>
        <v>27647.600794459671</v>
      </c>
      <c r="W208" s="2">
        <f t="shared" ca="1" si="48"/>
        <v>0.10015072556662349</v>
      </c>
      <c r="X208" s="2">
        <f t="shared" ca="1" si="49"/>
        <v>27647.600794459671</v>
      </c>
    </row>
    <row r="209" spans="2:24">
      <c r="B209">
        <f t="shared" si="39"/>
        <v>199</v>
      </c>
      <c r="C209" s="2">
        <f t="shared" ca="1" si="40"/>
        <v>0.10015072556662349</v>
      </c>
      <c r="D209" s="2">
        <f t="shared" ca="1" si="41"/>
        <v>27647.600794459671</v>
      </c>
      <c r="E209">
        <f t="shared" si="42"/>
        <v>5</v>
      </c>
      <c r="F209">
        <f t="shared" si="43"/>
        <v>2</v>
      </c>
      <c r="G209">
        <f t="shared" si="44"/>
        <v>4</v>
      </c>
      <c r="H209">
        <f t="shared" si="45"/>
        <v>3</v>
      </c>
      <c r="I209">
        <v>1</v>
      </c>
      <c r="J209">
        <v>1</v>
      </c>
      <c r="L209" s="4">
        <f t="shared" ca="1" si="1"/>
        <v>0.26331563545267578</v>
      </c>
      <c r="M209">
        <f t="shared" ca="1" si="34"/>
        <v>0</v>
      </c>
      <c r="N209">
        <f t="shared" ca="1" si="46"/>
        <v>2</v>
      </c>
      <c r="O209">
        <f t="shared" ca="1" si="47"/>
        <v>3</v>
      </c>
      <c r="Q209">
        <f t="shared" ca="1" si="66"/>
        <v>0.53124093896516666</v>
      </c>
      <c r="R209">
        <f t="shared" ca="1" si="67"/>
        <v>0.79686140844775</v>
      </c>
      <c r="T209" s="2">
        <f t="shared" ca="1" si="68"/>
        <v>5.3204165488055788E-2</v>
      </c>
      <c r="U209" s="2">
        <f t="shared" ca="1" si="69"/>
        <v>22031.306109274265</v>
      </c>
      <c r="W209" s="2">
        <f t="shared" ca="1" si="48"/>
        <v>5.3204165488055788E-2</v>
      </c>
      <c r="X209" s="2">
        <f t="shared" ca="1" si="49"/>
        <v>22031.306109274265</v>
      </c>
    </row>
    <row r="210" spans="2:24">
      <c r="B210">
        <f t="shared" si="39"/>
        <v>200</v>
      </c>
      <c r="C210" s="2">
        <f t="shared" ca="1" si="40"/>
        <v>5.3204165488055788E-2</v>
      </c>
      <c r="D210" s="2">
        <f t="shared" ca="1" si="41"/>
        <v>22031.306109274265</v>
      </c>
      <c r="E210">
        <f t="shared" si="42"/>
        <v>5</v>
      </c>
      <c r="F210">
        <f t="shared" si="43"/>
        <v>2</v>
      </c>
      <c r="G210">
        <f t="shared" si="44"/>
        <v>4</v>
      </c>
      <c r="H210">
        <f t="shared" si="45"/>
        <v>3</v>
      </c>
      <c r="I210">
        <v>1</v>
      </c>
      <c r="J210">
        <v>1</v>
      </c>
      <c r="L210" s="4">
        <f t="shared" ca="1" si="1"/>
        <v>0.38734608115177172</v>
      </c>
      <c r="M210">
        <f t="shared" ca="1" si="34"/>
        <v>0</v>
      </c>
      <c r="N210">
        <f t="shared" ca="1" si="46"/>
        <v>2</v>
      </c>
      <c r="O210">
        <f t="shared" ca="1" si="47"/>
        <v>3</v>
      </c>
      <c r="Q210">
        <f t="shared" ca="1" si="66"/>
        <v>0.62438811304546726</v>
      </c>
      <c r="R210">
        <f t="shared" ca="1" si="67"/>
        <v>0.93658216956820084</v>
      </c>
      <c r="T210" s="2">
        <f t="shared" ca="1" si="68"/>
        <v>3.3220048495245923E-2</v>
      </c>
      <c r="U210" s="2">
        <f t="shared" ca="1" si="69"/>
        <v>20634.128474245248</v>
      </c>
      <c r="W210" s="2">
        <f t="shared" ca="1" si="48"/>
        <v>3.3220048495245923E-2</v>
      </c>
      <c r="X210" s="2">
        <f t="shared" ca="1" si="49"/>
        <v>20634.128474245248</v>
      </c>
    </row>
    <row r="211" spans="2:24">
      <c r="B211">
        <f t="shared" si="39"/>
        <v>201</v>
      </c>
      <c r="C211" s="2">
        <f t="shared" ca="1" si="40"/>
        <v>3.3220048495245923E-2</v>
      </c>
      <c r="D211" s="2">
        <f t="shared" ca="1" si="41"/>
        <v>20634.128474245248</v>
      </c>
      <c r="E211">
        <f t="shared" si="42"/>
        <v>5</v>
      </c>
      <c r="F211">
        <f t="shared" si="43"/>
        <v>2</v>
      </c>
      <c r="G211">
        <f t="shared" si="44"/>
        <v>4</v>
      </c>
      <c r="H211">
        <f t="shared" si="45"/>
        <v>3</v>
      </c>
      <c r="I211">
        <v>1</v>
      </c>
      <c r="J211">
        <v>1</v>
      </c>
      <c r="L211" s="4">
        <f t="shared" ca="1" si="1"/>
        <v>0.9742753247625906</v>
      </c>
      <c r="M211">
        <f t="shared" ca="1" si="34"/>
        <v>1</v>
      </c>
      <c r="N211">
        <f t="shared" ca="1" si="46"/>
        <v>5</v>
      </c>
      <c r="O211">
        <f t="shared" ca="1" si="47"/>
        <v>4</v>
      </c>
      <c r="Q211">
        <f t="shared" ca="1" si="66"/>
        <v>1.6321647871080327</v>
      </c>
      <c r="R211">
        <f t="shared" ca="1" si="67"/>
        <v>1.305731829686426</v>
      </c>
      <c r="T211" s="2">
        <f t="shared" ca="1" si="68"/>
        <v>5.4220593379961581E-2</v>
      </c>
      <c r="U211" s="2">
        <f t="shared" ca="1" si="69"/>
        <v>26942.638326661028</v>
      </c>
      <c r="W211" s="2">
        <f t="shared" ca="1" si="48"/>
        <v>5.4220593379961581E-2</v>
      </c>
      <c r="X211" s="2">
        <f t="shared" ca="1" si="49"/>
        <v>26942.638326661028</v>
      </c>
    </row>
    <row r="212" spans="2:24">
      <c r="B212">
        <f t="shared" si="39"/>
        <v>202</v>
      </c>
      <c r="C212" s="2">
        <f t="shared" ca="1" si="40"/>
        <v>5.4220593379961581E-2</v>
      </c>
      <c r="D212" s="2">
        <f t="shared" ca="1" si="41"/>
        <v>26942.638326661028</v>
      </c>
      <c r="E212">
        <f t="shared" si="42"/>
        <v>5</v>
      </c>
      <c r="F212">
        <f t="shared" si="43"/>
        <v>2</v>
      </c>
      <c r="G212">
        <f t="shared" si="44"/>
        <v>4</v>
      </c>
      <c r="H212">
        <f t="shared" si="45"/>
        <v>3</v>
      </c>
      <c r="I212">
        <v>1</v>
      </c>
      <c r="J212">
        <v>1</v>
      </c>
      <c r="L212" s="4">
        <f t="shared" ca="1" si="1"/>
        <v>0.66920560767997428</v>
      </c>
      <c r="M212">
        <f t="shared" ca="1" si="34"/>
        <v>1</v>
      </c>
      <c r="N212">
        <f t="shared" ca="1" si="46"/>
        <v>5</v>
      </c>
      <c r="O212">
        <f t="shared" ca="1" si="47"/>
        <v>4</v>
      </c>
      <c r="Q212">
        <f t="shared" ca="1" si="66"/>
        <v>1.3534476388271817</v>
      </c>
      <c r="R212">
        <f t="shared" ca="1" si="67"/>
        <v>1.0827581110617452</v>
      </c>
      <c r="T212" s="2">
        <f t="shared" ca="1" si="68"/>
        <v>7.3384734085917724E-2</v>
      </c>
      <c r="U212" s="2">
        <f t="shared" ca="1" si="69"/>
        <v>29172.360181595275</v>
      </c>
      <c r="W212" s="2">
        <f t="shared" ca="1" si="48"/>
        <v>7.3384734085917724E-2</v>
      </c>
      <c r="X212" s="2">
        <f t="shared" ca="1" si="49"/>
        <v>29172.360181595275</v>
      </c>
    </row>
    <row r="213" spans="2:24">
      <c r="B213">
        <f t="shared" si="39"/>
        <v>203</v>
      </c>
      <c r="C213" s="2">
        <f t="shared" ca="1" si="40"/>
        <v>7.3384734085917724E-2</v>
      </c>
      <c r="D213" s="2">
        <f t="shared" ca="1" si="41"/>
        <v>29172.360181595275</v>
      </c>
      <c r="E213">
        <f t="shared" si="42"/>
        <v>5</v>
      </c>
      <c r="F213">
        <f t="shared" si="43"/>
        <v>2</v>
      </c>
      <c r="G213">
        <f t="shared" si="44"/>
        <v>4</v>
      </c>
      <c r="H213">
        <f t="shared" si="45"/>
        <v>3</v>
      </c>
      <c r="I213">
        <v>1</v>
      </c>
      <c r="J213">
        <v>1</v>
      </c>
      <c r="L213" s="4">
        <f t="shared" ca="1" si="1"/>
        <v>0.70633881894749329</v>
      </c>
      <c r="M213">
        <f t="shared" ca="1" si="34"/>
        <v>1</v>
      </c>
      <c r="N213">
        <f t="shared" ca="1" si="46"/>
        <v>5</v>
      </c>
      <c r="O213">
        <f t="shared" ca="1" si="47"/>
        <v>4</v>
      </c>
      <c r="Q213">
        <f t="shared" ca="1" si="66"/>
        <v>1.2764078064064284</v>
      </c>
      <c r="R213">
        <f t="shared" ca="1" si="67"/>
        <v>1.0211262451251426</v>
      </c>
      <c r="T213" s="2">
        <f t="shared" ca="1" si="68"/>
        <v>9.3668847458325294E-2</v>
      </c>
      <c r="U213" s="2">
        <f t="shared" ca="1" si="69"/>
        <v>29788.662613670607</v>
      </c>
      <c r="W213" s="2">
        <f t="shared" ca="1" si="48"/>
        <v>9.3668847458325294E-2</v>
      </c>
      <c r="X213" s="2">
        <f t="shared" ca="1" si="49"/>
        <v>29788.662613670607</v>
      </c>
    </row>
    <row r="214" spans="2:24">
      <c r="B214">
        <f t="shared" si="39"/>
        <v>204</v>
      </c>
      <c r="C214" s="2">
        <f t="shared" ca="1" si="40"/>
        <v>9.3668847458325294E-2</v>
      </c>
      <c r="D214" s="2">
        <f t="shared" ca="1" si="41"/>
        <v>29788.662613670607</v>
      </c>
      <c r="E214">
        <f t="shared" si="42"/>
        <v>5</v>
      </c>
      <c r="F214">
        <f t="shared" si="43"/>
        <v>2</v>
      </c>
      <c r="G214">
        <f t="shared" si="44"/>
        <v>4</v>
      </c>
      <c r="H214">
        <f t="shared" si="45"/>
        <v>3</v>
      </c>
      <c r="I214">
        <v>1</v>
      </c>
      <c r="J214">
        <v>1</v>
      </c>
      <c r="L214" s="4">
        <f t="shared" ca="1" si="1"/>
        <v>0.73733415098124944</v>
      </c>
      <c r="M214">
        <f t="shared" ref="M214:M223" ca="1" si="70">IF(L214&gt;Prob_bad_year, 1, 0)</f>
        <v>1</v>
      </c>
      <c r="N214">
        <f t="shared" ca="1" si="46"/>
        <v>5</v>
      </c>
      <c r="O214">
        <f t="shared" ca="1" si="47"/>
        <v>4</v>
      </c>
      <c r="Q214">
        <f t="shared" ca="1" si="66"/>
        <v>1.2566364136887695</v>
      </c>
      <c r="R214">
        <f t="shared" ca="1" si="67"/>
        <v>1.0053091309510156</v>
      </c>
      <c r="T214" s="2">
        <f t="shared" ca="1" si="68"/>
        <v>0.11770768454439032</v>
      </c>
      <c r="U214" s="2">
        <f t="shared" ca="1" si="69"/>
        <v>29946.814524342208</v>
      </c>
      <c r="W214" s="2">
        <f t="shared" ca="1" si="48"/>
        <v>0.11770768454439032</v>
      </c>
      <c r="X214" s="2">
        <f t="shared" ca="1" si="49"/>
        <v>29946.814524342208</v>
      </c>
    </row>
    <row r="215" spans="2:24">
      <c r="B215">
        <f t="shared" si="39"/>
        <v>205</v>
      </c>
      <c r="C215" s="2">
        <f t="shared" ca="1" si="40"/>
        <v>0.11770768454439032</v>
      </c>
      <c r="D215" s="2">
        <f t="shared" ca="1" si="41"/>
        <v>29946.814524342208</v>
      </c>
      <c r="E215">
        <f t="shared" si="42"/>
        <v>5</v>
      </c>
      <c r="F215">
        <f t="shared" si="43"/>
        <v>2</v>
      </c>
      <c r="G215">
        <f t="shared" si="44"/>
        <v>4</v>
      </c>
      <c r="H215">
        <f t="shared" si="45"/>
        <v>3</v>
      </c>
      <c r="I215">
        <v>1</v>
      </c>
      <c r="J215">
        <v>1</v>
      </c>
      <c r="L215" s="4">
        <f t="shared" ca="1" si="1"/>
        <v>0.35035453923841975</v>
      </c>
      <c r="M215">
        <f t="shared" ca="1" si="70"/>
        <v>0</v>
      </c>
      <c r="N215">
        <f t="shared" ca="1" si="46"/>
        <v>2</v>
      </c>
      <c r="O215">
        <f t="shared" ca="1" si="47"/>
        <v>3</v>
      </c>
      <c r="Q215">
        <f t="shared" ca="1" si="66"/>
        <v>0.50066422832753477</v>
      </c>
      <c r="R215">
        <f t="shared" ca="1" si="67"/>
        <v>0.75099634249130209</v>
      </c>
      <c r="T215" s="2">
        <f t="shared" ca="1" si="68"/>
        <v>5.8932027050638068E-2</v>
      </c>
      <c r="U215" s="2">
        <f t="shared" ca="1" si="69"/>
        <v>22489.948177046401</v>
      </c>
      <c r="W215" s="2">
        <f t="shared" ca="1" si="48"/>
        <v>5.8932027050638068E-2</v>
      </c>
      <c r="X215" s="2">
        <f t="shared" ca="1" si="49"/>
        <v>22489.948177046401</v>
      </c>
    </row>
    <row r="216" spans="2:24">
      <c r="B216">
        <f t="shared" si="39"/>
        <v>206</v>
      </c>
      <c r="C216" s="2">
        <f t="shared" ca="1" si="40"/>
        <v>5.8932027050638068E-2</v>
      </c>
      <c r="D216" s="2">
        <f t="shared" ca="1" si="41"/>
        <v>22489.948177046401</v>
      </c>
      <c r="E216">
        <f t="shared" si="42"/>
        <v>5</v>
      </c>
      <c r="F216">
        <f t="shared" si="43"/>
        <v>2</v>
      </c>
      <c r="G216">
        <f t="shared" si="44"/>
        <v>4</v>
      </c>
      <c r="H216">
        <f t="shared" si="45"/>
        <v>3</v>
      </c>
      <c r="I216">
        <v>1</v>
      </c>
      <c r="J216">
        <v>1</v>
      </c>
      <c r="L216" s="4">
        <f t="shared" ca="1" si="1"/>
        <v>0.5164597464274574</v>
      </c>
      <c r="M216">
        <f t="shared" ca="1" si="70"/>
        <v>1</v>
      </c>
      <c r="N216">
        <f t="shared" ca="1" si="46"/>
        <v>5</v>
      </c>
      <c r="O216">
        <f t="shared" ca="1" si="47"/>
        <v>4</v>
      </c>
      <c r="Q216">
        <f t="shared" ca="1" si="66"/>
        <v>1.5389347202092962</v>
      </c>
      <c r="R216">
        <f t="shared" ca="1" si="67"/>
        <v>1.231147776167437</v>
      </c>
      <c r="T216" s="2">
        <f t="shared" ca="1" si="68"/>
        <v>9.0692542560540365E-2</v>
      </c>
      <c r="U216" s="2">
        <f t="shared" ca="1" si="69"/>
        <v>27688.44968429158</v>
      </c>
      <c r="W216" s="2">
        <f t="shared" ca="1" si="48"/>
        <v>9.0692542560540365E-2</v>
      </c>
      <c r="X216" s="2">
        <f t="shared" ca="1" si="49"/>
        <v>27688.44968429158</v>
      </c>
    </row>
    <row r="217" spans="2:24">
      <c r="B217">
        <f t="shared" si="39"/>
        <v>207</v>
      </c>
      <c r="C217" s="2">
        <f t="shared" ca="1" si="40"/>
        <v>9.0692542560540365E-2</v>
      </c>
      <c r="D217" s="2">
        <f t="shared" ca="1" si="41"/>
        <v>27688.44968429158</v>
      </c>
      <c r="E217">
        <f t="shared" si="42"/>
        <v>5</v>
      </c>
      <c r="F217">
        <f t="shared" si="43"/>
        <v>2</v>
      </c>
      <c r="G217">
        <f t="shared" si="44"/>
        <v>4</v>
      </c>
      <c r="H217">
        <f t="shared" si="45"/>
        <v>3</v>
      </c>
      <c r="I217">
        <v>1</v>
      </c>
      <c r="J217">
        <v>1</v>
      </c>
      <c r="L217" s="4">
        <f t="shared" ca="1" si="1"/>
        <v>0.22868653654395854</v>
      </c>
      <c r="M217">
        <f t="shared" ca="1" si="70"/>
        <v>0</v>
      </c>
      <c r="N217">
        <f t="shared" ca="1" si="46"/>
        <v>2</v>
      </c>
      <c r="O217">
        <f t="shared" ca="1" si="47"/>
        <v>3</v>
      </c>
      <c r="Q217">
        <f t="shared" ca="1" si="66"/>
        <v>0.5306652844611971</v>
      </c>
      <c r="R217">
        <f t="shared" ca="1" si="67"/>
        <v>0.79599792669179559</v>
      </c>
      <c r="T217" s="2">
        <f t="shared" ca="1" si="68"/>
        <v>4.8127383896398375E-2</v>
      </c>
      <c r="U217" s="2">
        <f t="shared" ca="1" si="69"/>
        <v>22039.948542006201</v>
      </c>
      <c r="W217" s="2">
        <f t="shared" ca="1" si="48"/>
        <v>4.8127383896398375E-2</v>
      </c>
      <c r="X217" s="2">
        <f t="shared" ca="1" si="49"/>
        <v>22039.948542006201</v>
      </c>
    </row>
    <row r="218" spans="2:24">
      <c r="B218">
        <f t="shared" si="39"/>
        <v>208</v>
      </c>
      <c r="C218" s="2">
        <f t="shared" ca="1" si="40"/>
        <v>4.8127383896398375E-2</v>
      </c>
      <c r="D218" s="2">
        <f t="shared" ca="1" si="41"/>
        <v>22039.948542006201</v>
      </c>
      <c r="E218">
        <f t="shared" si="42"/>
        <v>5</v>
      </c>
      <c r="F218">
        <f t="shared" si="43"/>
        <v>2</v>
      </c>
      <c r="G218">
        <f t="shared" si="44"/>
        <v>4</v>
      </c>
      <c r="H218">
        <f t="shared" si="45"/>
        <v>3</v>
      </c>
      <c r="I218">
        <v>1</v>
      </c>
      <c r="J218">
        <v>1</v>
      </c>
      <c r="L218" s="4">
        <f t="shared" ca="1" si="1"/>
        <v>0.75469160563740378</v>
      </c>
      <c r="M218">
        <f t="shared" ca="1" si="70"/>
        <v>1</v>
      </c>
      <c r="N218">
        <f t="shared" ca="1" si="46"/>
        <v>5</v>
      </c>
      <c r="O218">
        <f t="shared" ca="1" si="47"/>
        <v>4</v>
      </c>
      <c r="Q218">
        <f t="shared" ca="1" si="66"/>
        <v>1.5605494755799481</v>
      </c>
      <c r="R218">
        <f t="shared" ca="1" si="67"/>
        <v>1.2484395804639585</v>
      </c>
      <c r="T218" s="2">
        <f t="shared" ca="1" si="68"/>
        <v>7.5105163700559321E-2</v>
      </c>
      <c r="U218" s="2">
        <f t="shared" ca="1" si="69"/>
        <v>27515.544111229457</v>
      </c>
      <c r="W218" s="2">
        <f t="shared" ca="1" si="48"/>
        <v>7.5105163700559321E-2</v>
      </c>
      <c r="X218" s="2">
        <f t="shared" ca="1" si="49"/>
        <v>27515.544111229457</v>
      </c>
    </row>
    <row r="219" spans="2:24">
      <c r="B219">
        <f t="shared" si="39"/>
        <v>209</v>
      </c>
      <c r="C219" s="2">
        <f t="shared" ca="1" si="40"/>
        <v>7.5105163700559321E-2</v>
      </c>
      <c r="D219" s="2">
        <f t="shared" ca="1" si="41"/>
        <v>27515.544111229457</v>
      </c>
      <c r="E219">
        <f t="shared" si="42"/>
        <v>5</v>
      </c>
      <c r="F219">
        <f t="shared" si="43"/>
        <v>2</v>
      </c>
      <c r="G219">
        <f t="shared" si="44"/>
        <v>4</v>
      </c>
      <c r="H219">
        <f t="shared" si="45"/>
        <v>3</v>
      </c>
      <c r="I219">
        <v>1</v>
      </c>
      <c r="J219">
        <v>1</v>
      </c>
      <c r="L219" s="4">
        <f t="shared" ca="1" si="1"/>
        <v>0.95648627692833932</v>
      </c>
      <c r="M219">
        <f t="shared" ca="1" si="70"/>
        <v>1</v>
      </c>
      <c r="N219">
        <f t="shared" ca="1" si="46"/>
        <v>5</v>
      </c>
      <c r="O219">
        <f t="shared" ca="1" si="47"/>
        <v>4</v>
      </c>
      <c r="Q219">
        <f t="shared" ca="1" si="66"/>
        <v>1.3327782146309757</v>
      </c>
      <c r="R219">
        <f t="shared" ca="1" si="67"/>
        <v>1.0662225717047806</v>
      </c>
      <c r="T219" s="2">
        <f t="shared" ca="1" si="68"/>
        <v>0.10009852598639861</v>
      </c>
      <c r="U219" s="2">
        <f t="shared" ca="1" si="69"/>
        <v>29337.694204131403</v>
      </c>
      <c r="W219" s="2">
        <f t="shared" ca="1" si="48"/>
        <v>0.10009852598639861</v>
      </c>
      <c r="X219" s="2">
        <f t="shared" ca="1" si="49"/>
        <v>29337.694204131403</v>
      </c>
    </row>
    <row r="220" spans="2:24">
      <c r="B220">
        <f t="shared" si="39"/>
        <v>210</v>
      </c>
      <c r="C220" s="2">
        <f t="shared" ca="1" si="40"/>
        <v>0.10009852598639861</v>
      </c>
      <c r="D220" s="2">
        <f t="shared" ca="1" si="41"/>
        <v>29337.694204131403</v>
      </c>
      <c r="E220">
        <f t="shared" si="42"/>
        <v>5</v>
      </c>
      <c r="F220">
        <f t="shared" si="43"/>
        <v>2</v>
      </c>
      <c r="G220">
        <f t="shared" si="44"/>
        <v>4</v>
      </c>
      <c r="H220">
        <f t="shared" si="45"/>
        <v>3</v>
      </c>
      <c r="I220">
        <v>1</v>
      </c>
      <c r="J220">
        <v>1</v>
      </c>
      <c r="L220" s="4">
        <f t="shared" ca="1" si="1"/>
        <v>0.12083033963087109</v>
      </c>
      <c r="M220">
        <f t="shared" ca="1" si="70"/>
        <v>0</v>
      </c>
      <c r="N220">
        <f t="shared" ca="1" si="46"/>
        <v>2</v>
      </c>
      <c r="O220">
        <f t="shared" ca="1" si="47"/>
        <v>3</v>
      </c>
      <c r="Q220">
        <f t="shared" ca="1" si="66"/>
        <v>0.50841691443409009</v>
      </c>
      <c r="R220">
        <f t="shared" ca="1" si="67"/>
        <v>0.7626253716511352</v>
      </c>
      <c r="T220" s="2">
        <f t="shared" ca="1" si="68"/>
        <v>5.0891783721405369E-2</v>
      </c>
      <c r="U220" s="2">
        <f t="shared" ca="1" si="69"/>
        <v>22373.669945813068</v>
      </c>
      <c r="W220" s="2">
        <f t="shared" ca="1" si="48"/>
        <v>5.0891783721405369E-2</v>
      </c>
      <c r="X220" s="2">
        <f t="shared" ca="1" si="49"/>
        <v>22373.669945813068</v>
      </c>
    </row>
    <row r="221" spans="2:24">
      <c r="B221">
        <f t="shared" si="39"/>
        <v>211</v>
      </c>
      <c r="C221" s="2">
        <f t="shared" ca="1" si="40"/>
        <v>5.0891783721405369E-2</v>
      </c>
      <c r="D221" s="2">
        <f t="shared" ca="1" si="41"/>
        <v>22373.669945813068</v>
      </c>
      <c r="E221">
        <f t="shared" si="42"/>
        <v>5</v>
      </c>
      <c r="F221">
        <f t="shared" si="43"/>
        <v>2</v>
      </c>
      <c r="G221">
        <f t="shared" si="44"/>
        <v>4</v>
      </c>
      <c r="H221">
        <f t="shared" si="45"/>
        <v>3</v>
      </c>
      <c r="I221">
        <v>1</v>
      </c>
      <c r="J221">
        <v>1</v>
      </c>
      <c r="L221" s="4">
        <f t="shared" ca="1" si="1"/>
        <v>0.54111641520403919</v>
      </c>
      <c r="M221">
        <f t="shared" ca="1" si="70"/>
        <v>1</v>
      </c>
      <c r="N221">
        <f t="shared" ca="1" si="46"/>
        <v>5</v>
      </c>
      <c r="O221">
        <f t="shared" ca="1" si="47"/>
        <v>4</v>
      </c>
      <c r="Q221">
        <f t="shared" ca="1" si="66"/>
        <v>1.5444625673652306</v>
      </c>
      <c r="R221">
        <f t="shared" ca="1" si="67"/>
        <v>1.2355700538921845</v>
      </c>
      <c r="T221" s="2">
        <f t="shared" ca="1" si="68"/>
        <v>7.860045494415778E-2</v>
      </c>
      <c r="U221" s="2">
        <f t="shared" ca="1" si="69"/>
        <v>27644.236580714201</v>
      </c>
      <c r="W221" s="2">
        <f t="shared" ca="1" si="48"/>
        <v>7.860045494415778E-2</v>
      </c>
      <c r="X221" s="2">
        <f t="shared" ca="1" si="49"/>
        <v>27644.236580714201</v>
      </c>
    </row>
    <row r="222" spans="2:24">
      <c r="B222">
        <f t="shared" si="39"/>
        <v>212</v>
      </c>
      <c r="C222" s="2">
        <f t="shared" ca="1" si="40"/>
        <v>7.860045494415778E-2</v>
      </c>
      <c r="D222" s="2">
        <f t="shared" ca="1" si="41"/>
        <v>27644.236580714201</v>
      </c>
      <c r="E222">
        <f t="shared" si="42"/>
        <v>5</v>
      </c>
      <c r="F222">
        <f t="shared" si="43"/>
        <v>2</v>
      </c>
      <c r="G222">
        <f t="shared" si="44"/>
        <v>4</v>
      </c>
      <c r="H222">
        <f t="shared" si="45"/>
        <v>3</v>
      </c>
      <c r="I222">
        <v>1</v>
      </c>
      <c r="J222">
        <v>1</v>
      </c>
      <c r="L222" s="4">
        <f t="shared" ca="1" si="1"/>
        <v>0.67291721512215463</v>
      </c>
      <c r="M222">
        <f t="shared" ca="1" si="70"/>
        <v>1</v>
      </c>
      <c r="N222">
        <f t="shared" ca="1" si="46"/>
        <v>5</v>
      </c>
      <c r="O222">
        <f t="shared" ca="1" si="47"/>
        <v>4</v>
      </c>
      <c r="Q222">
        <f t="shared" ca="1" si="66"/>
        <v>1.3282217981484639</v>
      </c>
      <c r="R222">
        <f t="shared" ca="1" si="67"/>
        <v>1.062577438518771</v>
      </c>
      <c r="T222" s="2">
        <f t="shared" ca="1" si="68"/>
        <v>0.10439883760121656</v>
      </c>
      <c r="U222" s="2">
        <f t="shared" ca="1" si="69"/>
        <v>29374.142095742205</v>
      </c>
      <c r="W222" s="2">
        <f t="shared" ca="1" si="48"/>
        <v>0.10439883760121656</v>
      </c>
      <c r="X222" s="2">
        <f t="shared" ca="1" si="49"/>
        <v>29374.142095742205</v>
      </c>
    </row>
    <row r="223" spans="2:24">
      <c r="B223">
        <f t="shared" si="39"/>
        <v>213</v>
      </c>
      <c r="C223" s="2">
        <f t="shared" ca="1" si="40"/>
        <v>0.10439883760121656</v>
      </c>
      <c r="D223" s="2">
        <f t="shared" ca="1" si="41"/>
        <v>29374.142095742205</v>
      </c>
      <c r="E223">
        <f t="shared" si="42"/>
        <v>5</v>
      </c>
      <c r="F223">
        <f t="shared" si="43"/>
        <v>2</v>
      </c>
      <c r="G223">
        <f t="shared" si="44"/>
        <v>4</v>
      </c>
      <c r="H223">
        <f t="shared" si="45"/>
        <v>3</v>
      </c>
      <c r="I223">
        <v>1</v>
      </c>
      <c r="J223">
        <v>1</v>
      </c>
      <c r="L223" s="4">
        <f t="shared" ca="1" si="1"/>
        <v>0.2285158616607661</v>
      </c>
      <c r="M223">
        <f t="shared" ca="1" si="70"/>
        <v>0</v>
      </c>
      <c r="N223">
        <f t="shared" ca="1" si="46"/>
        <v>2</v>
      </c>
      <c r="O223">
        <f t="shared" ca="1" si="47"/>
        <v>3</v>
      </c>
      <c r="Q223">
        <f t="shared" ca="1" si="66"/>
        <v>0.50794622832345926</v>
      </c>
      <c r="R223">
        <f t="shared" ca="1" si="67"/>
        <v>0.76191934248518889</v>
      </c>
      <c r="T223" s="2">
        <f t="shared" ca="1" si="68"/>
        <v>5.3028995800891286E-2</v>
      </c>
      <c r="U223" s="2">
        <f t="shared" ca="1" si="69"/>
        <v>22380.727031654409</v>
      </c>
      <c r="W223" s="2">
        <f t="shared" ca="1" si="48"/>
        <v>5.3028995800891286E-2</v>
      </c>
      <c r="X223" s="2">
        <f t="shared" ca="1" si="49"/>
        <v>22380.727031654409</v>
      </c>
    </row>
    <row r="225" spans="12:19">
      <c r="L225" s="4" t="s">
        <v>24</v>
      </c>
      <c r="M225">
        <f ca="1">SUM(M11:M223)/213</f>
        <v>0.50704225352112675</v>
      </c>
    </row>
    <row r="226" spans="12:19">
      <c r="M226" s="8" t="s">
        <v>15</v>
      </c>
      <c r="N226" s="4">
        <f ca="1">AVERAGE(N11:N223)</f>
        <v>3.5211267605633805</v>
      </c>
      <c r="O226" s="4">
        <f ca="1">AVERAGE(O11:O223)</f>
        <v>3.507042253521127</v>
      </c>
      <c r="P226" s="4"/>
      <c r="Q226" s="4"/>
      <c r="R226" s="4"/>
      <c r="S226" s="4"/>
    </row>
    <row r="227" spans="12:19">
      <c r="M227" s="8" t="s">
        <v>16</v>
      </c>
      <c r="N227" s="4">
        <f ca="1">GEOMEAN(N11:N223)</f>
        <v>3.1827490298034893</v>
      </c>
      <c r="O227" s="4">
        <f ca="1">GEOMEAN(O11:O223)</f>
        <v>3.4711267566466213</v>
      </c>
      <c r="P227" s="4"/>
      <c r="Q227" s="4"/>
      <c r="R227" s="4"/>
      <c r="S227" s="4"/>
    </row>
    <row r="228" spans="12:19">
      <c r="M228" s="8" t="s">
        <v>29</v>
      </c>
      <c r="N228" s="4">
        <f ca="1">VAR(N11:N223)</f>
        <v>2.2601647621578529</v>
      </c>
      <c r="O228" s="4">
        <f ca="1">VAR(O11:O223)</f>
        <v>0.25112941801753852</v>
      </c>
      <c r="P228" s="4"/>
      <c r="Q228" s="4"/>
      <c r="R228" s="4"/>
    </row>
    <row r="229" spans="12:19">
      <c r="M229" s="8" t="s">
        <v>34</v>
      </c>
      <c r="N229" s="4">
        <f ca="1">N226 - N228/(2*N226)</f>
        <v>3.2001833643369655</v>
      </c>
      <c r="O229" s="4">
        <f ca="1">O226 - O228/(2*O226)</f>
        <v>3.4712386617957351</v>
      </c>
      <c r="P229" s="4"/>
      <c r="Q229" s="4"/>
      <c r="R229" s="4"/>
    </row>
  </sheetData>
  <pageMargins left="0.7" right="0.7" top="0.75" bottom="0.75" header="0.3" footer="0.3"/>
  <pageSetup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K5"/>
  <sheetViews>
    <sheetView workbookViewId="0">
      <selection activeCell="K5" sqref="K5"/>
    </sheetView>
  </sheetViews>
  <sheetFormatPr baseColWidth="10" defaultRowHeight="16"/>
  <cols>
    <col min="2" max="2" width="12.6640625" customWidth="1"/>
    <col min="11" max="11" width="20.5" customWidth="1"/>
  </cols>
  <sheetData>
    <row r="3" spans="2:11" s="1" customFormat="1" ht="21">
      <c r="B3" s="11"/>
      <c r="C3" s="11" t="s">
        <v>31</v>
      </c>
      <c r="D3" s="11" t="s">
        <v>32</v>
      </c>
      <c r="E3" s="11" t="s">
        <v>33</v>
      </c>
      <c r="F3" s="11" t="s">
        <v>32</v>
      </c>
      <c r="G3" s="11"/>
      <c r="H3" s="11" t="s">
        <v>28</v>
      </c>
      <c r="I3" s="11" t="s">
        <v>29</v>
      </c>
      <c r="J3" s="11" t="s">
        <v>16</v>
      </c>
      <c r="K3" s="11" t="s">
        <v>30</v>
      </c>
    </row>
    <row r="4" spans="2:11" ht="21">
      <c r="B4" s="13" t="s">
        <v>26</v>
      </c>
      <c r="C4" s="11">
        <f>'input &amp; output'!B6</f>
        <v>5</v>
      </c>
      <c r="D4" s="11">
        <f>'input &amp; output'!C6</f>
        <v>2</v>
      </c>
      <c r="E4" s="11">
        <f>C4</f>
        <v>5</v>
      </c>
      <c r="F4" s="11">
        <f>D4</f>
        <v>2</v>
      </c>
      <c r="G4" s="11"/>
      <c r="H4" s="12">
        <f>AVERAGE(C4:F4)</f>
        <v>3.5</v>
      </c>
      <c r="I4" s="12">
        <f>VAR(C4:F4)</f>
        <v>3</v>
      </c>
      <c r="J4" s="12">
        <f>GEOMEAN(C4:F4)</f>
        <v>3.1622776601683795</v>
      </c>
      <c r="K4" s="12">
        <f>H4 - (I4/(2*H4))</f>
        <v>3.0714285714285716</v>
      </c>
    </row>
    <row r="5" spans="2:11" ht="21">
      <c r="B5" s="13" t="s">
        <v>27</v>
      </c>
      <c r="C5" s="11">
        <f>'input &amp; output'!B7</f>
        <v>4</v>
      </c>
      <c r="D5" s="11">
        <f>'input &amp; output'!C7</f>
        <v>3</v>
      </c>
      <c r="E5" s="11">
        <f t="shared" ref="E5:F5" si="0">C5</f>
        <v>4</v>
      </c>
      <c r="F5" s="11">
        <f t="shared" si="0"/>
        <v>3</v>
      </c>
      <c r="G5" s="11"/>
      <c r="H5" s="12">
        <f>AVERAGE(C5:F5)</f>
        <v>3.5</v>
      </c>
      <c r="I5" s="12">
        <f>VAR(C5:F5)</f>
        <v>0.33333333333333331</v>
      </c>
      <c r="J5" s="12">
        <f>GEOMEAN(C5:F5)</f>
        <v>3.4641016151377548</v>
      </c>
      <c r="K5" s="12">
        <f>H5 - (I5/(2*H5))</f>
        <v>3.4523809523809526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input &amp; output</vt:lpstr>
      <vt:lpstr>simulation</vt:lpstr>
      <vt:lpstr>mean var calcs</vt:lpstr>
      <vt:lpstr>K</vt:lpstr>
      <vt:lpstr>Prob_bad_year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 Lively</dc:creator>
  <cp:lastModifiedBy>Lively, Curtis M.</cp:lastModifiedBy>
  <dcterms:created xsi:type="dcterms:W3CDTF">2019-09-26T17:50:23Z</dcterms:created>
  <dcterms:modified xsi:type="dcterms:W3CDTF">2022-01-18T14:51:47Z</dcterms:modified>
</cp:coreProperties>
</file>